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evolution_1970-2001" sheetId="1" r:id="rId1"/>
    <sheet name="académie_1998-2001" sheetId="2" r:id="rId2"/>
  </sheets>
  <definedNames>
    <definedName name="_xlnm.Print_Area" localSheetId="1">'académie_1998-2001'!$A$1:$O$39</definedName>
    <definedName name="_xlnm.Print_Area" localSheetId="0">'evolution_1970-2001'!$A$1:$J$35</definedName>
  </definedNames>
  <calcPr fullCalcOnLoad="1" refMode="R1C1"/>
</workbook>
</file>

<file path=xl/sharedStrings.xml><?xml version="1.0" encoding="utf-8"?>
<sst xmlns="http://schemas.openxmlformats.org/spreadsheetml/2006/main" count="116" uniqueCount="82">
  <si>
    <t>Proportions d'internes et de demi-pensionnaires</t>
  </si>
  <si>
    <t>1 graphique</t>
  </si>
  <si>
    <t>dans les établissements du second degré</t>
  </si>
  <si>
    <t>%</t>
  </si>
  <si>
    <t>internes</t>
  </si>
  <si>
    <t>demi-pens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</si>
  <si>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</si>
  <si>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</si>
  <si>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</si>
  <si>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</si>
  <si>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</si>
  <si>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</si>
  <si>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</si>
  <si>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</si>
  <si>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</si>
  <si>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</si>
  <si>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</si>
  <si>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</si>
  <si>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</si>
  <si>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</si>
  <si>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</si>
  <si>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</si>
  <si>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</si>
  <si>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</si>
  <si>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</si>
  <si>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</si>
  <si>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</si>
  <si>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</si>
  <si>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</si>
  <si>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</si>
  <si>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</si>
  <si>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</si>
  <si>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</si>
  <si>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</si>
  <si>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</si>
  <si>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r>
      <t xml:space="preserve">Régime scolaire dans les établissements du second degré </t>
    </r>
    <r>
      <rPr>
        <sz val="10"/>
        <rFont val="Arial"/>
        <family val="2"/>
      </rPr>
      <t>(public + privé, yc post-bac, nc erea)</t>
    </r>
  </si>
  <si>
    <t>4 cartes</t>
  </si>
  <si>
    <t>X</t>
  </si>
  <si>
    <t>1998-99</t>
  </si>
  <si>
    <t>1990-91</t>
  </si>
  <si>
    <t>1999-2000</t>
  </si>
  <si>
    <t>externes</t>
  </si>
  <si>
    <t>TOTAL</t>
  </si>
  <si>
    <t>% int</t>
  </si>
  <si>
    <t>% demi-pens</t>
  </si>
  <si>
    <t>% ext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</si>
  <si>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</si>
  <si>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</si>
  <si>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</si>
  <si>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</si>
  <si>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</si>
  <si>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</si>
  <si>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</si>
  <si>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</si>
  <si>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 xml:space="preserve">Dijon 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</si>
  <si>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</si>
  <si>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</si>
  <si>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</si>
  <si>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</si>
  <si>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</si>
  <si>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</si>
  <si>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</si>
  <si>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</si>
  <si>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</si>
  <si>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</si>
  <si>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</si>
  <si>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</si>
  <si>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</si>
  <si>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</si>
  <si>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</si>
  <si>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</si>
  <si>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</si>
  <si>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METROPOLE</t>
  </si>
  <si>
    <t>GUADELOUPE</t>
  </si>
  <si>
    <t>GUYANE</t>
  </si>
  <si>
    <t>MARTINIQUE</t>
  </si>
  <si>
    <t>Antilles-Guyane</t>
  </si>
  <si>
    <t>Réunion</t>
  </si>
  <si>
    <t>DOM</t>
  </si>
  <si>
    <t>FRANCE sans TOM</t>
  </si>
  <si>
    <t>2000-2001</t>
  </si>
  <si>
    <t>2001-2002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</si>
</sst>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&quot;   &quot;"/>
    <numFmt numFmtId="166" formatCode="0.0&quot;  &quot;"/>
    <numFmt numFmtId="167" formatCode="0.0%"/>
    <numFmt numFmtId="168" formatCode="0.000000000"/>
    <numFmt numFmtId="169" formatCode="0.00000"/>
    <numFmt numFmtId="170" formatCode="0.0000"/>
    <numFmt numFmtId="171" formatCode="0.000"/>
  </numFmts>
  <fonts count="25">
    <font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i/>
      <sz val="9"/>
      <name val="Times New Roman"/>
      <family val="1"/>
    </font>
    <font>
      <sz val="8"/>
      <name val="Arial"/>
      <family val="0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sz val="9"/>
      <name val="Arial"/>
      <family val="2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 quotePrefix="1">
      <alignment horizontal="left"/>
    </xf>
    <xf numFmtId="0" fontId="2" fillId="2" borderId="3" xfId="0" applyFont="1" applyFill="1" applyBorder="1" applyAlignment="1" quotePrefix="1">
      <alignment horizontal="left"/>
    </xf>
    <xf numFmtId="0" fontId="3" fillId="2" borderId="4" xfId="0" applyFont="1" applyFill="1" applyBorder="1" applyAlignment="1" quotePrefix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165" fontId="8" fillId="0" borderId="6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0" fontId="3" fillId="2" borderId="6" xfId="0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65" fontId="7" fillId="2" borderId="13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65" fontId="7" fillId="2" borderId="15" xfId="0" applyNumberFormat="1" applyFont="1" applyFill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165" fontId="7" fillId="3" borderId="9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167" fontId="8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8" fillId="2" borderId="13" xfId="0" applyNumberFormat="1" applyFont="1" applyFill="1" applyBorder="1" applyAlignment="1">
      <alignment/>
    </xf>
    <xf numFmtId="167" fontId="8" fillId="2" borderId="14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167" fontId="7" fillId="2" borderId="13" xfId="0" applyNumberFormat="1" applyFont="1" applyFill="1" applyBorder="1" applyAlignment="1">
      <alignment/>
    </xf>
    <xf numFmtId="167" fontId="7" fillId="2" borderId="14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167" fontId="18" fillId="0" borderId="0" xfId="19" applyNumberFormat="1" applyFont="1" applyAlignment="1">
      <alignment/>
    </xf>
    <xf numFmtId="3" fontId="17" fillId="2" borderId="13" xfId="0" applyNumberFormat="1" applyFont="1" applyFill="1" applyBorder="1" applyAlignment="1">
      <alignment/>
    </xf>
    <xf numFmtId="3" fontId="17" fillId="2" borderId="14" xfId="0" applyNumberFormat="1" applyFont="1" applyFill="1" applyBorder="1" applyAlignment="1">
      <alignment/>
    </xf>
    <xf numFmtId="3" fontId="19" fillId="2" borderId="13" xfId="0" applyNumberFormat="1" applyFont="1" applyFill="1" applyBorder="1" applyAlignment="1">
      <alignment/>
    </xf>
    <xf numFmtId="3" fontId="19" fillId="2" borderId="14" xfId="0" applyNumberFormat="1" applyFont="1" applyFill="1" applyBorder="1" applyAlignment="1">
      <alignment/>
    </xf>
    <xf numFmtId="167" fontId="20" fillId="2" borderId="15" xfId="19" applyNumberFormat="1" applyFont="1" applyFill="1" applyBorder="1" applyAlignment="1">
      <alignment/>
    </xf>
    <xf numFmtId="167" fontId="18" fillId="0" borderId="0" xfId="19" applyNumberFormat="1" applyFont="1" applyBorder="1" applyAlignment="1">
      <alignment/>
    </xf>
    <xf numFmtId="167" fontId="18" fillId="2" borderId="7" xfId="19" applyNumberFormat="1" applyFont="1" applyFill="1" applyBorder="1" applyAlignment="1">
      <alignment/>
    </xf>
    <xf numFmtId="167" fontId="18" fillId="0" borderId="7" xfId="19" applyNumberFormat="1" applyFont="1" applyBorder="1" applyAlignment="1">
      <alignment/>
    </xf>
    <xf numFmtId="167" fontId="18" fillId="0" borderId="8" xfId="19" applyNumberFormat="1" applyFont="1" applyBorder="1" applyAlignment="1">
      <alignment/>
    </xf>
    <xf numFmtId="167" fontId="20" fillId="2" borderId="14" xfId="19" applyNumberFormat="1" applyFont="1" applyFill="1" applyBorder="1" applyAlignment="1">
      <alignment/>
    </xf>
    <xf numFmtId="167" fontId="18" fillId="2" borderId="8" xfId="19" applyNumberFormat="1" applyFont="1" applyFill="1" applyBorder="1" applyAlignment="1">
      <alignment/>
    </xf>
    <xf numFmtId="3" fontId="17" fillId="0" borderId="6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8" fillId="0" borderId="5" xfId="19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7" fontId="18" fillId="0" borderId="11" xfId="19" applyNumberFormat="1" applyFont="1" applyBorder="1" applyAlignment="1">
      <alignment/>
    </xf>
    <xf numFmtId="167" fontId="18" fillId="0" borderId="12" xfId="19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9" fillId="2" borderId="15" xfId="0" applyNumberFormat="1" applyFont="1" applyFill="1" applyBorder="1" applyAlignment="1">
      <alignment/>
    </xf>
    <xf numFmtId="3" fontId="17" fillId="2" borderId="15" xfId="0" applyNumberFormat="1" applyFont="1" applyFill="1" applyBorder="1" applyAlignment="1">
      <alignment/>
    </xf>
    <xf numFmtId="167" fontId="18" fillId="0" borderId="6" xfId="19" applyNumberFormat="1" applyFont="1" applyBorder="1" applyAlignment="1">
      <alignment/>
    </xf>
    <xf numFmtId="167" fontId="18" fillId="0" borderId="9" xfId="19" applyNumberFormat="1" applyFont="1" applyBorder="1" applyAlignment="1">
      <alignment/>
    </xf>
    <xf numFmtId="167" fontId="18" fillId="0" borderId="10" xfId="19" applyNumberFormat="1" applyFont="1" applyBorder="1" applyAlignment="1">
      <alignment/>
    </xf>
    <xf numFmtId="164" fontId="18" fillId="0" borderId="7" xfId="0" applyNumberFormat="1" applyFont="1" applyBorder="1" applyAlignment="1">
      <alignment/>
    </xf>
    <xf numFmtId="164" fontId="18" fillId="0" borderId="8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20" fillId="2" borderId="14" xfId="0" applyNumberFormat="1" applyFont="1" applyFill="1" applyBorder="1" applyAlignment="1">
      <alignment/>
    </xf>
    <xf numFmtId="164" fontId="20" fillId="2" borderId="15" xfId="0" applyNumberFormat="1" applyFont="1" applyFill="1" applyBorder="1" applyAlignment="1">
      <alignment/>
    </xf>
    <xf numFmtId="164" fontId="18" fillId="2" borderId="14" xfId="0" applyNumberFormat="1" applyFont="1" applyFill="1" applyBorder="1" applyAlignment="1">
      <alignment/>
    </xf>
    <xf numFmtId="164" fontId="18" fillId="2" borderId="15" xfId="0" applyNumberFormat="1" applyFont="1" applyFill="1" applyBorder="1" applyAlignment="1">
      <alignment/>
    </xf>
    <xf numFmtId="3" fontId="19" fillId="2" borderId="10" xfId="0" applyNumberFormat="1" applyFont="1" applyFill="1" applyBorder="1" applyAlignment="1">
      <alignment/>
    </xf>
    <xf numFmtId="3" fontId="19" fillId="2" borderId="11" xfId="0" applyNumberFormat="1" applyFont="1" applyFill="1" applyBorder="1" applyAlignment="1">
      <alignment/>
    </xf>
    <xf numFmtId="3" fontId="19" fillId="2" borderId="12" xfId="0" applyNumberFormat="1" applyFont="1" applyFill="1" applyBorder="1" applyAlignment="1">
      <alignment/>
    </xf>
    <xf numFmtId="164" fontId="20" fillId="2" borderId="11" xfId="0" applyNumberFormat="1" applyFont="1" applyFill="1" applyBorder="1" applyAlignment="1">
      <alignment/>
    </xf>
    <xf numFmtId="164" fontId="20" fillId="2" borderId="1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5"/>
          <c:w val="0.9077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'evolution_1970-2001'!$B$6:$B$34</c:f>
              <c:numCache/>
            </c:numRef>
          </c:val>
          <c:smooth val="0"/>
        </c:ser>
        <c:ser>
          <c:idx val="1"/>
          <c:order val="1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'evolution_1970-2001'!$A$6:$A$34</c:f>
              <c:strCache/>
            </c:strRef>
          </c:cat>
          <c:val>
            <c:numRef>
              <c:f>'evolution_1970-2001'!$C$6:$C$34</c:f>
              <c:numCache/>
            </c:numRef>
          </c:val>
          <c:smooth val="0"/>
        </c:ser>
        <c:axId val="32870061"/>
        <c:axId val="27395094"/>
      </c:lineChart>
      <c:catAx>
        <c:axId val="32870061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395094"/>
        <c:crosses val="autoZero"/>
        <c:auto val="0"/>
        <c:lblOffset val="100"/>
        <c:noMultiLvlLbl val="0"/>
      </c:catAx>
      <c:valAx>
        <c:axId val="273950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870061"/>
        <c:crossesAt val="1"/>
        <c:crossBetween val="midCat"/>
        <c:dispUnits/>
      </c:valAx>
      <c:spPr>
        <a:pattFill prst="pct50">
          <a:fgClr>
            <a:srgbClr val="E3E3E3"/>
          </a:fgClr>
          <a:bgClr>
            <a:srgbClr val="E3E3E3"/>
          </a:bgClr>
        </a:patt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0.5165</cdr:x>
      <cdr:y>0.2135</cdr:y>
    </cdr:from>
    <cdr:to>
      <cdr:x>0.777</cdr:x>
      <cdr:y>0.265</cdr:y>
    </cdr:to>
    <cdr:sp>
      <cdr:nvSpPr>
        <cdr:cNvPr id="1" name="Texte 1"/>
        <cdr:cNvSpPr txBox="1">
          <a:spLocks noChangeArrowheads="1"/>
        </cdr:cNvSpPr>
      </cdr:nvSpPr>
      <cdr:spPr>
        <a:xfrm>
          <a:off x="2200275" y="81915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demi-pensionnaires</a:t>
          </a:r>
        </a:p>
      </cdr:txBody>
    </cdr:sp>
  </cdr:relSizeAnchor>
  <cdr:relSizeAnchor xmlns:cdr="http://schemas.openxmlformats.org/drawingml/2006/chartDrawing">
    <cdr:from>
      <cdr:x>0.728</cdr:x>
      <cdr:y>0.73175</cdr:y>
    </cdr:from>
    <cdr:to>
      <cdr:x>0.8505</cdr:x>
      <cdr:y>0.78325</cdr:y>
    </cdr:to>
    <cdr:sp>
      <cdr:nvSpPr>
        <cdr:cNvPr id="2" name="Texte 2"/>
        <cdr:cNvSpPr txBox="1">
          <a:spLocks noChangeArrowheads="1"/>
        </cdr:cNvSpPr>
      </cdr:nvSpPr>
      <cdr:spPr>
        <a:xfrm>
          <a:off x="3105150" y="28289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internes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9</xdr:row>
      <xdr:rowOff>85725</xdr:rowOff>
    </xdr:from>
    <xdr:to>
      <xdr:col>9</xdr:col>
      <xdr:colOff>314325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667000" y="1790700"/>
        <a:ext cx="427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A1" sqref="A1"/>
    </sheetView>
  </sheetViews>
  <sheetFormatPr defaultColWidth="11.421875" defaultRowHeight="12.75"/>
  <cols>
    <col min="2" max="3" width="9.7109375" style="136" customWidth="1"/>
  </cols>
  <sheetData>
    <row r="1" spans="1:7" ht="15.75">
      <c r="A1" s="1" t="s">
        <v>0</v>
      </c>
      <c r="B1" s="127"/>
      <c r="C1" s="127"/>
      <c r="D1" s="1"/>
      <c r="G1" s="35" t="s">
        <v>1</v>
      </c>
    </row>
    <row r="2" spans="1:4" ht="15.75">
      <c r="A2" s="1" t="s">
        <v>2</v>
      </c>
      <c r="B2" s="127"/>
      <c r="C2" s="127"/>
      <c r="D2" s="1"/>
    </row>
    <row r="4" spans="2:3" ht="15">
      <c r="B4" s="128" t="s">
        <v>3</v>
      </c>
      <c r="C4" s="129" t="s">
        <v>3</v>
      </c>
    </row>
    <row r="5" spans="2:3" ht="15">
      <c r="B5" s="130" t="s">
        <v>4</v>
      </c>
      <c r="C5" s="131" t="s">
        <v>5</v>
      </c>
    </row>
    <row r="6" spans="1:3" ht="15">
      <c r="A6" s="33" t="s">
        <v>6</v>
      </c>
      <c r="B6" s="123">
        <v>13.2</v>
      </c>
      <c r="C6" s="123">
        <v>38.8</v>
      </c>
    </row>
    <row r="7" spans="1:3" ht="15">
      <c r="A7" s="34" t="s">
        <v>7</v>
      </c>
      <c r="B7" s="124">
        <v>12.7</v>
      </c>
      <c r="C7" s="124">
        <v>40</v>
      </c>
    </row>
    <row r="8" spans="1:3" ht="15">
      <c r="A8" s="34" t="s">
        <v>8</v>
      </c>
      <c r="B8" s="124">
        <v>12.2</v>
      </c>
      <c r="C8" s="124">
        <v>41.1</v>
      </c>
    </row>
    <row r="9" spans="1:3" ht="15">
      <c r="A9" s="34" t="s">
        <v>9</v>
      </c>
      <c r="B9" s="124">
        <v>11.6</v>
      </c>
      <c r="C9" s="124">
        <v>42.3</v>
      </c>
    </row>
    <row r="10" spans="1:3" ht="15">
      <c r="A10" s="34" t="s">
        <v>10</v>
      </c>
      <c r="B10" s="124">
        <v>11.1</v>
      </c>
      <c r="C10" s="124">
        <v>43.4</v>
      </c>
    </row>
    <row r="11" spans="1:3" ht="15">
      <c r="A11" s="34" t="s">
        <v>11</v>
      </c>
      <c r="B11" s="125">
        <v>10.6</v>
      </c>
      <c r="C11" s="125">
        <v>44.5</v>
      </c>
    </row>
    <row r="12" spans="1:3" ht="15">
      <c r="A12" s="34" t="s">
        <v>12</v>
      </c>
      <c r="B12" s="124">
        <v>10.1</v>
      </c>
      <c r="C12" s="124">
        <v>45.4</v>
      </c>
    </row>
    <row r="13" spans="1:3" ht="15">
      <c r="A13" s="34" t="s">
        <v>13</v>
      </c>
      <c r="B13" s="124">
        <v>9.6</v>
      </c>
      <c r="C13" s="124">
        <v>46.2</v>
      </c>
    </row>
    <row r="14" spans="1:3" ht="15">
      <c r="A14" s="34" t="s">
        <v>14</v>
      </c>
      <c r="B14" s="124">
        <v>9.1</v>
      </c>
      <c r="C14" s="124">
        <v>47</v>
      </c>
    </row>
    <row r="15" spans="1:3" ht="15">
      <c r="A15" s="34" t="s">
        <v>15</v>
      </c>
      <c r="B15" s="124">
        <v>8.6</v>
      </c>
      <c r="C15" s="124">
        <v>47.8</v>
      </c>
    </row>
    <row r="16" spans="1:3" ht="15">
      <c r="A16" s="34" t="s">
        <v>16</v>
      </c>
      <c r="B16" s="125">
        <v>8.1</v>
      </c>
      <c r="C16" s="125">
        <v>48.6</v>
      </c>
    </row>
    <row r="17" spans="1:3" ht="15">
      <c r="A17" s="34" t="s">
        <v>17</v>
      </c>
      <c r="B17" s="124">
        <v>7.7</v>
      </c>
      <c r="C17" s="124">
        <v>49</v>
      </c>
    </row>
    <row r="18" spans="1:3" ht="15">
      <c r="A18" s="34" t="s">
        <v>18</v>
      </c>
      <c r="B18" s="124">
        <v>7.4</v>
      </c>
      <c r="C18" s="124">
        <v>49.4</v>
      </c>
    </row>
    <row r="19" spans="1:3" ht="15">
      <c r="A19" s="34" t="s">
        <v>19</v>
      </c>
      <c r="B19" s="124">
        <v>7.1</v>
      </c>
      <c r="C19" s="124">
        <v>49.8</v>
      </c>
    </row>
    <row r="20" spans="1:3" ht="15">
      <c r="A20" s="34" t="s">
        <v>20</v>
      </c>
      <c r="B20" s="124">
        <v>6.8</v>
      </c>
      <c r="C20" s="124">
        <v>50.2</v>
      </c>
    </row>
    <row r="21" spans="1:3" ht="15">
      <c r="A21" s="34" t="s">
        <v>21</v>
      </c>
      <c r="B21" s="125">
        <v>6.5</v>
      </c>
      <c r="C21" s="125">
        <v>50.5</v>
      </c>
    </row>
    <row r="22" spans="1:3" ht="15">
      <c r="A22" s="34" t="s">
        <v>22</v>
      </c>
      <c r="B22" s="124">
        <v>6.4</v>
      </c>
      <c r="C22" s="124">
        <v>50.9</v>
      </c>
    </row>
    <row r="23" spans="1:3" ht="15">
      <c r="A23" s="34" t="s">
        <v>23</v>
      </c>
      <c r="B23" s="124">
        <v>6.3</v>
      </c>
      <c r="C23" s="124">
        <v>51.4</v>
      </c>
    </row>
    <row r="24" spans="1:3" ht="15">
      <c r="A24" s="34" t="s">
        <v>24</v>
      </c>
      <c r="B24" s="124">
        <v>6.2</v>
      </c>
      <c r="C24" s="124">
        <v>51.8</v>
      </c>
    </row>
    <row r="25" spans="1:3" ht="15">
      <c r="A25" s="34" t="s">
        <v>25</v>
      </c>
      <c r="B25" s="124">
        <v>6.1</v>
      </c>
      <c r="C25" s="124">
        <v>52.3</v>
      </c>
    </row>
    <row r="26" spans="1:3" ht="15">
      <c r="A26" s="34" t="s">
        <v>26</v>
      </c>
      <c r="B26" s="125">
        <v>6</v>
      </c>
      <c r="C26" s="125">
        <v>52.8</v>
      </c>
    </row>
    <row r="27" spans="1:3" ht="15">
      <c r="A27" s="34" t="s">
        <v>27</v>
      </c>
      <c r="B27" s="124">
        <v>5.8</v>
      </c>
      <c r="C27" s="124">
        <v>53.4</v>
      </c>
    </row>
    <row r="28" spans="1:3" ht="15">
      <c r="A28" s="34" t="s">
        <v>28</v>
      </c>
      <c r="B28" s="124">
        <v>5.5</v>
      </c>
      <c r="C28" s="124">
        <v>54.1</v>
      </c>
    </row>
    <row r="29" spans="1:3" ht="15">
      <c r="A29" s="34" t="s">
        <v>29</v>
      </c>
      <c r="B29" s="124">
        <v>5.3</v>
      </c>
      <c r="C29" s="124">
        <v>54.3</v>
      </c>
    </row>
    <row r="30" spans="1:3" ht="15">
      <c r="A30" s="34" t="s">
        <v>30</v>
      </c>
      <c r="B30" s="124">
        <v>5.1</v>
      </c>
      <c r="C30" s="124">
        <v>54.1</v>
      </c>
    </row>
    <row r="31" spans="1:3" ht="15">
      <c r="A31" s="34" t="s">
        <v>31</v>
      </c>
      <c r="B31" s="126">
        <v>5</v>
      </c>
      <c r="C31" s="126">
        <v>54.1</v>
      </c>
    </row>
    <row r="32" spans="1:3" ht="15">
      <c r="A32" s="34" t="s">
        <v>32</v>
      </c>
      <c r="B32" s="124">
        <v>4.9</v>
      </c>
      <c r="C32" s="124">
        <v>53.7</v>
      </c>
    </row>
    <row r="33" spans="1:3" ht="15">
      <c r="A33" s="34" t="s">
        <v>33</v>
      </c>
      <c r="B33" s="124">
        <v>4.8</v>
      </c>
      <c r="C33" s="124">
        <v>54</v>
      </c>
    </row>
    <row r="34" spans="1:3" ht="15">
      <c r="A34" s="34" t="s">
        <v>34</v>
      </c>
      <c r="B34" s="124">
        <v>4.7</v>
      </c>
      <c r="C34" s="124">
        <v>54.7</v>
      </c>
    </row>
    <row r="35" spans="1:3" ht="14.25">
      <c r="A35" s="122">
        <v>1999</v>
      </c>
      <c r="B35" s="132">
        <v>4.5</v>
      </c>
      <c r="C35" s="132">
        <v>55.3</v>
      </c>
    </row>
    <row r="36" spans="1:3" ht="14.25">
      <c r="A36" s="122">
        <v>2000</v>
      </c>
      <c r="B36" s="133">
        <v>3.9</v>
      </c>
      <c r="C36" s="134">
        <v>56</v>
      </c>
    </row>
    <row r="37" spans="1:3" ht="14.25">
      <c r="A37" s="122">
        <v>2001</v>
      </c>
      <c r="B37" s="135">
        <v>3.9</v>
      </c>
      <c r="C37" s="135">
        <v>57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workbookViewId="0" topLeftCell="A1">
      <selection activeCell="AK28" sqref="AK28"/>
    </sheetView>
  </sheetViews>
  <sheetFormatPr defaultColWidth="11.421875" defaultRowHeight="12.75"/>
  <cols>
    <col min="1" max="1" width="16.7109375" style="0" customWidth="1"/>
    <col min="2" max="5" width="10.7109375" style="0" customWidth="1"/>
    <col min="6" max="8" width="8.7109375" style="0" customWidth="1"/>
    <col min="9" max="12" width="9.7109375" style="0" customWidth="1"/>
    <col min="13" max="15" width="8.7109375" style="0" customWidth="1"/>
    <col min="16" max="19" width="11.421875" style="11" customWidth="1"/>
    <col min="20" max="22" width="11.421875" style="45" customWidth="1"/>
    <col min="23" max="26" width="9.8515625" style="0" customWidth="1"/>
    <col min="27" max="29" width="10.00390625" style="79" customWidth="1"/>
    <col min="30" max="33" width="11.421875" style="76" customWidth="1"/>
    <col min="34" max="36" width="9.57421875" style="0" customWidth="1"/>
  </cols>
  <sheetData>
    <row r="1" spans="1:10" ht="15.75">
      <c r="A1" s="1" t="s">
        <v>35</v>
      </c>
      <c r="J1" s="35" t="s">
        <v>36</v>
      </c>
    </row>
    <row r="2" spans="1:14" ht="15.75">
      <c r="A2" s="1"/>
      <c r="F2" s="36" t="s">
        <v>37</v>
      </c>
      <c r="G2" s="36" t="s">
        <v>37</v>
      </c>
      <c r="M2" s="36" t="s">
        <v>37</v>
      </c>
      <c r="N2" s="36" t="s">
        <v>37</v>
      </c>
    </row>
    <row r="3" spans="1:36" ht="13.5">
      <c r="A3" s="37"/>
      <c r="B3" s="19" t="s">
        <v>38</v>
      </c>
      <c r="C3" s="20"/>
      <c r="D3" s="20"/>
      <c r="E3" s="20"/>
      <c r="F3" s="20"/>
      <c r="G3" s="20"/>
      <c r="H3" s="21"/>
      <c r="I3" s="19" t="s">
        <v>39</v>
      </c>
      <c r="J3" s="20"/>
      <c r="K3" s="20"/>
      <c r="L3" s="20"/>
      <c r="M3" s="20"/>
      <c r="N3" s="20"/>
      <c r="O3" s="21"/>
      <c r="P3" s="19" t="s">
        <v>40</v>
      </c>
      <c r="Q3" s="46"/>
      <c r="R3" s="46"/>
      <c r="S3" s="46"/>
      <c r="T3" s="47"/>
      <c r="U3" s="47"/>
      <c r="V3" s="48"/>
      <c r="W3" s="19" t="s">
        <v>80</v>
      </c>
      <c r="X3" s="46"/>
      <c r="Y3" s="46"/>
      <c r="Z3" s="46"/>
      <c r="AA3" s="77"/>
      <c r="AB3" s="77"/>
      <c r="AC3" s="78"/>
      <c r="AD3" s="19" t="s">
        <v>81</v>
      </c>
      <c r="AE3" s="46"/>
      <c r="AF3" s="46"/>
      <c r="AG3" s="46"/>
      <c r="AH3" s="77"/>
      <c r="AI3" s="77"/>
      <c r="AJ3" s="78"/>
    </row>
    <row r="4" spans="1:36" ht="13.5">
      <c r="A4" s="38"/>
      <c r="B4" s="22" t="s">
        <v>4</v>
      </c>
      <c r="C4" s="23" t="s">
        <v>5</v>
      </c>
      <c r="D4" s="23" t="s">
        <v>41</v>
      </c>
      <c r="E4" s="24" t="s">
        <v>42</v>
      </c>
      <c r="F4" s="25" t="s">
        <v>43</v>
      </c>
      <c r="G4" s="25" t="s">
        <v>44</v>
      </c>
      <c r="H4" s="26" t="s">
        <v>45</v>
      </c>
      <c r="I4" s="22" t="s">
        <v>4</v>
      </c>
      <c r="J4" s="23" t="s">
        <v>5</v>
      </c>
      <c r="K4" s="23" t="s">
        <v>41</v>
      </c>
      <c r="L4" s="24" t="s">
        <v>42</v>
      </c>
      <c r="M4" s="25" t="s">
        <v>43</v>
      </c>
      <c r="N4" s="25" t="s">
        <v>44</v>
      </c>
      <c r="O4" s="26" t="s">
        <v>45</v>
      </c>
      <c r="P4" s="22" t="s">
        <v>4</v>
      </c>
      <c r="Q4" s="23" t="s">
        <v>5</v>
      </c>
      <c r="R4" s="23" t="s">
        <v>41</v>
      </c>
      <c r="S4" s="24" t="s">
        <v>42</v>
      </c>
      <c r="T4" s="49" t="s">
        <v>43</v>
      </c>
      <c r="U4" s="49" t="s">
        <v>44</v>
      </c>
      <c r="V4" s="50" t="s">
        <v>45</v>
      </c>
      <c r="W4" s="22" t="s">
        <v>4</v>
      </c>
      <c r="X4" s="23" t="s">
        <v>5</v>
      </c>
      <c r="Y4" s="23" t="s">
        <v>41</v>
      </c>
      <c r="Z4" s="24" t="s">
        <v>42</v>
      </c>
      <c r="AA4" s="25" t="s">
        <v>43</v>
      </c>
      <c r="AB4" s="25" t="s">
        <v>44</v>
      </c>
      <c r="AC4" s="26" t="s">
        <v>45</v>
      </c>
      <c r="AD4" s="22" t="s">
        <v>4</v>
      </c>
      <c r="AE4" s="23" t="s">
        <v>5</v>
      </c>
      <c r="AF4" s="23" t="s">
        <v>41</v>
      </c>
      <c r="AG4" s="24" t="s">
        <v>42</v>
      </c>
      <c r="AH4" s="25" t="s">
        <v>43</v>
      </c>
      <c r="AI4" s="25" t="s">
        <v>44</v>
      </c>
      <c r="AJ4" s="26" t="s">
        <v>45</v>
      </c>
    </row>
    <row r="5" spans="1:36" ht="12.75">
      <c r="A5" s="2" t="s">
        <v>46</v>
      </c>
      <c r="B5" s="11">
        <v>7485</v>
      </c>
      <c r="C5" s="11">
        <v>117712</v>
      </c>
      <c r="D5" s="11">
        <v>132273</v>
      </c>
      <c r="E5" s="12">
        <f>SUM(B5:D5)</f>
        <v>257470</v>
      </c>
      <c r="F5" s="13">
        <f>100*B5/E5</f>
        <v>2.9071348118227367</v>
      </c>
      <c r="G5" s="14">
        <f>100*C5/E5</f>
        <v>45.718724511593585</v>
      </c>
      <c r="H5" s="15">
        <f>100*D5/E5</f>
        <v>51.37414067658368</v>
      </c>
      <c r="I5" s="11">
        <v>8757</v>
      </c>
      <c r="J5" s="11">
        <v>107128</v>
      </c>
      <c r="K5" s="11">
        <v>127387</v>
      </c>
      <c r="L5" s="11">
        <f>SUM(I5:K5)</f>
        <v>243272</v>
      </c>
      <c r="M5" s="13">
        <f>100*I5/L5</f>
        <v>3.5996744384886052</v>
      </c>
      <c r="N5" s="14">
        <f>100*J5/L5</f>
        <v>44.03630504127068</v>
      </c>
      <c r="O5" s="15">
        <f>100*K5/L5</f>
        <v>52.36402052024072</v>
      </c>
      <c r="P5" s="51">
        <v>7230</v>
      </c>
      <c r="Q5" s="52">
        <v>118890</v>
      </c>
      <c r="R5" s="52">
        <v>131970</v>
      </c>
      <c r="S5" s="53">
        <v>258090</v>
      </c>
      <c r="T5" s="54">
        <f>P5/S5</f>
        <v>0.028013483668487736</v>
      </c>
      <c r="U5" s="55">
        <f>Q5/S5</f>
        <v>0.4606532604905266</v>
      </c>
      <c r="V5" s="56">
        <f>R5/S5</f>
        <v>0.5113332558409857</v>
      </c>
      <c r="W5" s="92">
        <v>6448</v>
      </c>
      <c r="X5" s="93">
        <v>118796</v>
      </c>
      <c r="Y5" s="93">
        <v>121637</v>
      </c>
      <c r="Z5" s="101">
        <v>246881</v>
      </c>
      <c r="AA5" s="88">
        <f>W5/Z5</f>
        <v>0.026117846249812664</v>
      </c>
      <c r="AB5" s="88">
        <f>X5/Z5</f>
        <v>0.48118729266326693</v>
      </c>
      <c r="AC5" s="89">
        <f>Y5/Z5</f>
        <v>0.4926948610869204</v>
      </c>
      <c r="AD5" s="92">
        <v>6568</v>
      </c>
      <c r="AE5" s="93">
        <v>121478</v>
      </c>
      <c r="AF5" s="93">
        <v>120877</v>
      </c>
      <c r="AG5" s="101">
        <v>248923</v>
      </c>
      <c r="AH5" s="109">
        <f>AD5/AG5*100</f>
        <v>2.6385669464051134</v>
      </c>
      <c r="AI5" s="109">
        <f>AE5/AG5*100</f>
        <v>48.80143658882466</v>
      </c>
      <c r="AJ5" s="110">
        <f>AF5/AG5*100</f>
        <v>48.55999646477023</v>
      </c>
    </row>
    <row r="6" spans="1:36" ht="12.75">
      <c r="A6" s="3" t="s">
        <v>47</v>
      </c>
      <c r="B6" s="11">
        <v>10608</v>
      </c>
      <c r="C6" s="11">
        <v>110759</v>
      </c>
      <c r="D6" s="11">
        <v>78348</v>
      </c>
      <c r="E6" s="12">
        <f aca="true" t="shared" si="0" ref="E6:E21">SUM(B6:D6)</f>
        <v>199715</v>
      </c>
      <c r="F6" s="16">
        <f aca="true" t="shared" si="1" ref="F6:F21">100*B6/E6</f>
        <v>5.311568985804771</v>
      </c>
      <c r="G6" s="17">
        <f aca="true" t="shared" si="2" ref="G6:G21">100*C6/E6</f>
        <v>55.45852840297424</v>
      </c>
      <c r="H6" s="18">
        <f aca="true" t="shared" si="3" ref="H6:H21">100*D6/E6</f>
        <v>39.22990261122099</v>
      </c>
      <c r="I6" s="11">
        <v>13324</v>
      </c>
      <c r="J6" s="11">
        <v>109230</v>
      </c>
      <c r="K6" s="11">
        <v>78552</v>
      </c>
      <c r="L6" s="11">
        <f aca="true" t="shared" si="4" ref="L6:L21">SUM(I6:K6)</f>
        <v>201106</v>
      </c>
      <c r="M6" s="16">
        <f aca="true" t="shared" si="5" ref="M6:M21">100*I6/L6</f>
        <v>6.625361749525126</v>
      </c>
      <c r="N6" s="17">
        <f aca="true" t="shared" si="6" ref="N6:N21">100*J6/L6</f>
        <v>54.31464004057562</v>
      </c>
      <c r="O6" s="18">
        <f aca="true" t="shared" si="7" ref="O6:O21">100*K6/L6</f>
        <v>39.059998209899256</v>
      </c>
      <c r="P6" s="57">
        <v>10146</v>
      </c>
      <c r="Q6" s="58">
        <v>110927</v>
      </c>
      <c r="R6" s="58">
        <v>76297</v>
      </c>
      <c r="S6" s="59">
        <v>197370</v>
      </c>
      <c r="T6" s="60">
        <f aca="true" t="shared" si="8" ref="T6:T38">P6/S6</f>
        <v>0.05140598875208998</v>
      </c>
      <c r="U6" s="61">
        <f aca="true" t="shared" si="9" ref="U6:U38">Q6/S6</f>
        <v>0.5620256371282363</v>
      </c>
      <c r="V6" s="62">
        <f aca="true" t="shared" si="10" ref="V6:V38">R6/S6</f>
        <v>0.3865683741196737</v>
      </c>
      <c r="W6" s="94">
        <v>8418</v>
      </c>
      <c r="X6" s="95">
        <v>106720</v>
      </c>
      <c r="Y6" s="95">
        <v>70532</v>
      </c>
      <c r="Z6" s="102">
        <v>185670</v>
      </c>
      <c r="AA6" s="86">
        <f aca="true" t="shared" si="11" ref="AA6:AA38">W6/Z6</f>
        <v>0.045338503797059296</v>
      </c>
      <c r="AB6" s="86">
        <f aca="true" t="shared" si="12" ref="AB6:AB38">X6/Z6</f>
        <v>0.5747832175364894</v>
      </c>
      <c r="AC6" s="96">
        <f aca="true" t="shared" si="13" ref="AC6:AC38">Y6/Z6</f>
        <v>0.37987827866645124</v>
      </c>
      <c r="AD6" s="94">
        <v>8519</v>
      </c>
      <c r="AE6" s="95">
        <v>106526</v>
      </c>
      <c r="AF6" s="95">
        <v>68005</v>
      </c>
      <c r="AG6" s="102">
        <v>183050</v>
      </c>
      <c r="AH6" s="111">
        <f aca="true" t="shared" si="14" ref="AH6:AH37">AD6/AG6*100</f>
        <v>4.653919694072658</v>
      </c>
      <c r="AI6" s="111">
        <f aca="true" t="shared" si="15" ref="AI6:AI37">AE6/AG6*100</f>
        <v>58.19502868068833</v>
      </c>
      <c r="AJ6" s="112">
        <f aca="true" t="shared" si="16" ref="AJ6:AJ37">AF6/AG6*100</f>
        <v>37.151051625239006</v>
      </c>
    </row>
    <row r="7" spans="1:36" ht="12.75">
      <c r="A7" s="3" t="s">
        <v>48</v>
      </c>
      <c r="B7" s="11">
        <v>9580</v>
      </c>
      <c r="C7" s="11">
        <v>58741</v>
      </c>
      <c r="D7" s="11">
        <v>46710</v>
      </c>
      <c r="E7" s="12">
        <f t="shared" si="0"/>
        <v>115031</v>
      </c>
      <c r="F7" s="16">
        <f t="shared" si="1"/>
        <v>8.328189792316854</v>
      </c>
      <c r="G7" s="17">
        <f t="shared" si="2"/>
        <v>51.0653649885683</v>
      </c>
      <c r="H7" s="18">
        <f t="shared" si="3"/>
        <v>40.606445219114846</v>
      </c>
      <c r="I7" s="11">
        <v>12767</v>
      </c>
      <c r="J7" s="11">
        <v>58883</v>
      </c>
      <c r="K7" s="11">
        <v>46413</v>
      </c>
      <c r="L7" s="11">
        <f t="shared" si="4"/>
        <v>118063</v>
      </c>
      <c r="M7" s="16">
        <f t="shared" si="5"/>
        <v>10.813718099658656</v>
      </c>
      <c r="N7" s="17">
        <f t="shared" si="6"/>
        <v>49.87421969626386</v>
      </c>
      <c r="O7" s="18">
        <f t="shared" si="7"/>
        <v>39.312062204077485</v>
      </c>
      <c r="P7" s="57">
        <v>9073</v>
      </c>
      <c r="Q7" s="58">
        <v>58352</v>
      </c>
      <c r="R7" s="58">
        <v>45341</v>
      </c>
      <c r="S7" s="59">
        <v>112766</v>
      </c>
      <c r="T7" s="60">
        <f t="shared" si="8"/>
        <v>0.08045864888352873</v>
      </c>
      <c r="U7" s="61">
        <f t="shared" si="9"/>
        <v>0.5174609368071936</v>
      </c>
      <c r="V7" s="62">
        <f t="shared" si="10"/>
        <v>0.4020804143092776</v>
      </c>
      <c r="W7" s="94">
        <v>8195</v>
      </c>
      <c r="X7" s="95">
        <v>55646</v>
      </c>
      <c r="Y7" s="95">
        <v>41419</v>
      </c>
      <c r="Z7" s="102">
        <v>105260</v>
      </c>
      <c r="AA7" s="86">
        <f t="shared" si="11"/>
        <v>0.07785483564506936</v>
      </c>
      <c r="AB7" s="86">
        <f t="shared" si="12"/>
        <v>0.5286528595857876</v>
      </c>
      <c r="AC7" s="96">
        <f t="shared" si="13"/>
        <v>0.3934923047691431</v>
      </c>
      <c r="AD7" s="94">
        <v>7977</v>
      </c>
      <c r="AE7" s="95">
        <v>55585</v>
      </c>
      <c r="AF7" s="95">
        <v>39580</v>
      </c>
      <c r="AG7" s="102">
        <v>103142</v>
      </c>
      <c r="AH7" s="111">
        <f t="shared" si="14"/>
        <v>7.733997789455314</v>
      </c>
      <c r="AI7" s="111">
        <f t="shared" si="15"/>
        <v>53.89172209187334</v>
      </c>
      <c r="AJ7" s="112">
        <f t="shared" si="16"/>
        <v>38.374280118671344</v>
      </c>
    </row>
    <row r="8" spans="1:36" ht="12.75">
      <c r="A8" s="3" t="s">
        <v>49</v>
      </c>
      <c r="B8" s="11">
        <v>19755</v>
      </c>
      <c r="C8" s="11">
        <v>160978</v>
      </c>
      <c r="D8" s="11">
        <v>76375</v>
      </c>
      <c r="E8" s="12">
        <f t="shared" si="0"/>
        <v>257108</v>
      </c>
      <c r="F8" s="16">
        <f t="shared" si="1"/>
        <v>7.683541546743003</v>
      </c>
      <c r="G8" s="17">
        <f t="shared" si="2"/>
        <v>62.61104283025032</v>
      </c>
      <c r="H8" s="18">
        <f t="shared" si="3"/>
        <v>29.705415623006676</v>
      </c>
      <c r="I8" s="11">
        <v>23227</v>
      </c>
      <c r="J8" s="11">
        <v>153074</v>
      </c>
      <c r="K8" s="11">
        <v>81517</v>
      </c>
      <c r="L8" s="11">
        <f t="shared" si="4"/>
        <v>257818</v>
      </c>
      <c r="M8" s="16">
        <f t="shared" si="5"/>
        <v>9.009068412601136</v>
      </c>
      <c r="N8" s="17">
        <f t="shared" si="6"/>
        <v>59.372890954083886</v>
      </c>
      <c r="O8" s="18">
        <f t="shared" si="7"/>
        <v>31.618040633314973</v>
      </c>
      <c r="P8" s="57">
        <v>18796</v>
      </c>
      <c r="Q8" s="58">
        <v>161591</v>
      </c>
      <c r="R8" s="58">
        <v>76151</v>
      </c>
      <c r="S8" s="59">
        <v>256538</v>
      </c>
      <c r="T8" s="60">
        <f t="shared" si="8"/>
        <v>0.07326789793324966</v>
      </c>
      <c r="U8" s="61">
        <f t="shared" si="9"/>
        <v>0.629891088259829</v>
      </c>
      <c r="V8" s="62">
        <f t="shared" si="10"/>
        <v>0.2968410138069214</v>
      </c>
      <c r="W8" s="94">
        <v>16657</v>
      </c>
      <c r="X8" s="95">
        <v>159409</v>
      </c>
      <c r="Y8" s="95">
        <v>66357</v>
      </c>
      <c r="Z8" s="102">
        <v>242423</v>
      </c>
      <c r="AA8" s="86">
        <f t="shared" si="11"/>
        <v>0.06871047714119535</v>
      </c>
      <c r="AB8" s="86">
        <f t="shared" si="12"/>
        <v>0.657565495023162</v>
      </c>
      <c r="AC8" s="96">
        <f t="shared" si="13"/>
        <v>0.27372402783564265</v>
      </c>
      <c r="AD8" s="94">
        <v>17026</v>
      </c>
      <c r="AE8" s="95">
        <v>162236</v>
      </c>
      <c r="AF8" s="95">
        <v>63665</v>
      </c>
      <c r="AG8" s="102">
        <v>242927</v>
      </c>
      <c r="AH8" s="111">
        <f t="shared" si="14"/>
        <v>7.0086898533304245</v>
      </c>
      <c r="AI8" s="111">
        <f t="shared" si="15"/>
        <v>66.7838486458895</v>
      </c>
      <c r="AJ8" s="112">
        <f t="shared" si="16"/>
        <v>26.20746150078007</v>
      </c>
    </row>
    <row r="9" spans="1:36" ht="12.75">
      <c r="A9" s="3" t="s">
        <v>50</v>
      </c>
      <c r="B9" s="11">
        <v>10648</v>
      </c>
      <c r="C9" s="11">
        <v>83791</v>
      </c>
      <c r="D9" s="11">
        <v>48578</v>
      </c>
      <c r="E9" s="12">
        <f t="shared" si="0"/>
        <v>143017</v>
      </c>
      <c r="F9" s="16">
        <f t="shared" si="1"/>
        <v>7.445268744275156</v>
      </c>
      <c r="G9" s="17">
        <f t="shared" si="2"/>
        <v>58.58813987148381</v>
      </c>
      <c r="H9" s="18">
        <f t="shared" si="3"/>
        <v>33.966591384241035</v>
      </c>
      <c r="I9" s="11">
        <v>14028</v>
      </c>
      <c r="J9" s="11">
        <v>84633</v>
      </c>
      <c r="K9" s="11">
        <v>47677</v>
      </c>
      <c r="L9" s="11">
        <f t="shared" si="4"/>
        <v>146338</v>
      </c>
      <c r="M9" s="16">
        <f t="shared" si="5"/>
        <v>9.586026869302573</v>
      </c>
      <c r="N9" s="17">
        <f t="shared" si="6"/>
        <v>57.833918736076754</v>
      </c>
      <c r="O9" s="18">
        <f t="shared" si="7"/>
        <v>32.580054394620674</v>
      </c>
      <c r="P9" s="57">
        <v>10243</v>
      </c>
      <c r="Q9" s="58">
        <v>83209</v>
      </c>
      <c r="R9" s="58">
        <v>47482</v>
      </c>
      <c r="S9" s="59">
        <v>140934</v>
      </c>
      <c r="T9" s="60">
        <f t="shared" si="8"/>
        <v>0.07267941022038685</v>
      </c>
      <c r="U9" s="61">
        <f t="shared" si="9"/>
        <v>0.5904111144223537</v>
      </c>
      <c r="V9" s="62">
        <f t="shared" si="10"/>
        <v>0.3369094753572594</v>
      </c>
      <c r="W9" s="94">
        <v>8702</v>
      </c>
      <c r="X9" s="95">
        <v>79789</v>
      </c>
      <c r="Y9" s="95">
        <v>44330</v>
      </c>
      <c r="Z9" s="102">
        <v>132821</v>
      </c>
      <c r="AA9" s="86">
        <f t="shared" si="11"/>
        <v>0.06551674810459189</v>
      </c>
      <c r="AB9" s="86">
        <f t="shared" si="12"/>
        <v>0.6007257888436317</v>
      </c>
      <c r="AC9" s="96">
        <f t="shared" si="13"/>
        <v>0.33375746305177645</v>
      </c>
      <c r="AD9" s="94">
        <v>8903</v>
      </c>
      <c r="AE9" s="95">
        <v>79786</v>
      </c>
      <c r="AF9" s="95">
        <v>42094</v>
      </c>
      <c r="AG9" s="102">
        <v>130783</v>
      </c>
      <c r="AH9" s="111">
        <f t="shared" si="14"/>
        <v>6.807459685127272</v>
      </c>
      <c r="AI9" s="111">
        <f t="shared" si="15"/>
        <v>61.00639991436195</v>
      </c>
      <c r="AJ9" s="112">
        <f t="shared" si="16"/>
        <v>32.18614040051077</v>
      </c>
    </row>
    <row r="10" spans="1:36" ht="12.75">
      <c r="A10" s="4" t="s">
        <v>51</v>
      </c>
      <c r="B10" s="11">
        <v>11012</v>
      </c>
      <c r="C10" s="11">
        <v>66583</v>
      </c>
      <c r="D10" s="11">
        <v>38934</v>
      </c>
      <c r="E10" s="12">
        <f t="shared" si="0"/>
        <v>116529</v>
      </c>
      <c r="F10" s="16">
        <f t="shared" si="1"/>
        <v>9.450008152477066</v>
      </c>
      <c r="G10" s="17">
        <f t="shared" si="2"/>
        <v>57.138566365454096</v>
      </c>
      <c r="H10" s="18">
        <f t="shared" si="3"/>
        <v>33.41142548206884</v>
      </c>
      <c r="I10" s="11">
        <v>15146</v>
      </c>
      <c r="J10" s="11">
        <v>67553</v>
      </c>
      <c r="K10" s="11">
        <v>43302</v>
      </c>
      <c r="L10" s="11">
        <f t="shared" si="4"/>
        <v>126001</v>
      </c>
      <c r="M10" s="16">
        <f t="shared" si="5"/>
        <v>12.020539519527622</v>
      </c>
      <c r="N10" s="17">
        <f t="shared" si="6"/>
        <v>53.61306656296379</v>
      </c>
      <c r="O10" s="18">
        <f t="shared" si="7"/>
        <v>34.36639391750859</v>
      </c>
      <c r="P10" s="57">
        <v>10645</v>
      </c>
      <c r="Q10" s="58">
        <v>66016</v>
      </c>
      <c r="R10" s="58">
        <v>38100</v>
      </c>
      <c r="S10" s="59">
        <v>114761</v>
      </c>
      <c r="T10" s="60">
        <f t="shared" si="8"/>
        <v>0.09275799269786775</v>
      </c>
      <c r="U10" s="61">
        <f t="shared" si="9"/>
        <v>0.575247688674724</v>
      </c>
      <c r="V10" s="62">
        <f t="shared" si="10"/>
        <v>0.33199431862740825</v>
      </c>
      <c r="W10" s="94">
        <v>9578</v>
      </c>
      <c r="X10" s="95">
        <v>63729</v>
      </c>
      <c r="Y10" s="95">
        <v>33483</v>
      </c>
      <c r="Z10" s="102">
        <v>106790</v>
      </c>
      <c r="AA10" s="86">
        <f t="shared" si="11"/>
        <v>0.08969004588444611</v>
      </c>
      <c r="AB10" s="86">
        <f t="shared" si="12"/>
        <v>0.5967693604270062</v>
      </c>
      <c r="AC10" s="96">
        <f t="shared" si="13"/>
        <v>0.31354059368854764</v>
      </c>
      <c r="AD10" s="94">
        <v>9466</v>
      </c>
      <c r="AE10" s="95">
        <v>63332</v>
      </c>
      <c r="AF10" s="95">
        <v>32688</v>
      </c>
      <c r="AG10" s="102">
        <v>105486</v>
      </c>
      <c r="AH10" s="111">
        <f t="shared" si="14"/>
        <v>8.973702671444551</v>
      </c>
      <c r="AI10" s="111">
        <f t="shared" si="15"/>
        <v>60.03829892118385</v>
      </c>
      <c r="AJ10" s="112">
        <f t="shared" si="16"/>
        <v>30.98799840737159</v>
      </c>
    </row>
    <row r="11" spans="1:36" ht="12.75">
      <c r="A11" s="3" t="s">
        <v>52</v>
      </c>
      <c r="B11" s="11">
        <v>707</v>
      </c>
      <c r="C11" s="11">
        <v>7939</v>
      </c>
      <c r="D11" s="11">
        <v>14074</v>
      </c>
      <c r="E11" s="12">
        <f t="shared" si="0"/>
        <v>22720</v>
      </c>
      <c r="F11" s="16">
        <f t="shared" si="1"/>
        <v>3.1117957746478875</v>
      </c>
      <c r="G11" s="17">
        <f t="shared" si="2"/>
        <v>34.94278169014085</v>
      </c>
      <c r="H11" s="18">
        <f t="shared" si="3"/>
        <v>61.945422535211264</v>
      </c>
      <c r="I11" s="11">
        <v>856</v>
      </c>
      <c r="J11" s="11">
        <v>6923</v>
      </c>
      <c r="K11" s="11">
        <v>13448</v>
      </c>
      <c r="L11" s="11">
        <f t="shared" si="4"/>
        <v>21227</v>
      </c>
      <c r="M11" s="16">
        <f t="shared" si="5"/>
        <v>4.032599990578038</v>
      </c>
      <c r="N11" s="17">
        <f t="shared" si="6"/>
        <v>32.61412352192962</v>
      </c>
      <c r="O11" s="18">
        <f t="shared" si="7"/>
        <v>63.353276487492344</v>
      </c>
      <c r="P11" s="57">
        <v>714</v>
      </c>
      <c r="Q11" s="58">
        <v>8089</v>
      </c>
      <c r="R11" s="58">
        <v>14036</v>
      </c>
      <c r="S11" s="59">
        <v>22839</v>
      </c>
      <c r="T11" s="60">
        <f t="shared" si="8"/>
        <v>0.0312623144621043</v>
      </c>
      <c r="U11" s="61">
        <f t="shared" si="9"/>
        <v>0.35417487630806954</v>
      </c>
      <c r="V11" s="62">
        <f t="shared" si="10"/>
        <v>0.6145628092298262</v>
      </c>
      <c r="W11" s="94">
        <v>612</v>
      </c>
      <c r="X11" s="95">
        <v>8177</v>
      </c>
      <c r="Y11" s="95">
        <v>13569</v>
      </c>
      <c r="Z11" s="102">
        <v>22358</v>
      </c>
      <c r="AA11" s="86">
        <f t="shared" si="11"/>
        <v>0.027372752482332945</v>
      </c>
      <c r="AB11" s="86">
        <f t="shared" si="12"/>
        <v>0.36573038733339297</v>
      </c>
      <c r="AC11" s="96">
        <f t="shared" si="13"/>
        <v>0.6068968601842741</v>
      </c>
      <c r="AD11" s="94">
        <v>629</v>
      </c>
      <c r="AE11" s="95">
        <v>8511</v>
      </c>
      <c r="AF11" s="95">
        <v>13206</v>
      </c>
      <c r="AG11" s="102">
        <v>22346</v>
      </c>
      <c r="AH11" s="111">
        <f t="shared" si="14"/>
        <v>2.814821444553835</v>
      </c>
      <c r="AI11" s="111">
        <f t="shared" si="15"/>
        <v>38.087353441331786</v>
      </c>
      <c r="AJ11" s="112">
        <f t="shared" si="16"/>
        <v>59.097825114114386</v>
      </c>
    </row>
    <row r="12" spans="1:36" ht="12.75">
      <c r="A12" s="3" t="s">
        <v>53</v>
      </c>
      <c r="B12" s="11">
        <v>4308</v>
      </c>
      <c r="C12" s="11">
        <v>192078</v>
      </c>
      <c r="D12" s="11">
        <v>185946</v>
      </c>
      <c r="E12" s="12">
        <f t="shared" si="0"/>
        <v>382332</v>
      </c>
      <c r="F12" s="16">
        <f t="shared" si="1"/>
        <v>1.1267694046012366</v>
      </c>
      <c r="G12" s="17">
        <f t="shared" si="2"/>
        <v>50.23853614136405</v>
      </c>
      <c r="H12" s="18">
        <f t="shared" si="3"/>
        <v>48.634694454034715</v>
      </c>
      <c r="I12" s="11">
        <v>5449</v>
      </c>
      <c r="J12" s="11">
        <v>185738</v>
      </c>
      <c r="K12" s="11">
        <v>170652</v>
      </c>
      <c r="L12" s="11">
        <f t="shared" si="4"/>
        <v>361839</v>
      </c>
      <c r="M12" s="16">
        <f t="shared" si="5"/>
        <v>1.5059183780631717</v>
      </c>
      <c r="N12" s="17">
        <f t="shared" si="6"/>
        <v>51.331669609964656</v>
      </c>
      <c r="O12" s="18">
        <f t="shared" si="7"/>
        <v>47.16241201197217</v>
      </c>
      <c r="P12" s="57">
        <v>4186</v>
      </c>
      <c r="Q12" s="58">
        <v>194031</v>
      </c>
      <c r="R12" s="58">
        <v>183906</v>
      </c>
      <c r="S12" s="59">
        <v>382123</v>
      </c>
      <c r="T12" s="60">
        <f t="shared" si="8"/>
        <v>0.010954587920643353</v>
      </c>
      <c r="U12" s="61">
        <f t="shared" si="9"/>
        <v>0.5077710580101171</v>
      </c>
      <c r="V12" s="62">
        <f t="shared" si="10"/>
        <v>0.48127435406923946</v>
      </c>
      <c r="W12" s="94">
        <v>3195</v>
      </c>
      <c r="X12" s="95">
        <v>188466</v>
      </c>
      <c r="Y12" s="95">
        <v>176220</v>
      </c>
      <c r="Z12" s="102">
        <v>367881</v>
      </c>
      <c r="AA12" s="86">
        <f t="shared" si="11"/>
        <v>0.008684873641204629</v>
      </c>
      <c r="AB12" s="86">
        <f t="shared" si="12"/>
        <v>0.5123015322889739</v>
      </c>
      <c r="AC12" s="96">
        <f t="shared" si="13"/>
        <v>0.47901359406982147</v>
      </c>
      <c r="AD12" s="94">
        <v>3286</v>
      </c>
      <c r="AE12" s="95">
        <v>193997</v>
      </c>
      <c r="AF12" s="95">
        <v>172658</v>
      </c>
      <c r="AG12" s="102">
        <v>369941</v>
      </c>
      <c r="AH12" s="111">
        <f t="shared" si="14"/>
        <v>0.8882497479327786</v>
      </c>
      <c r="AI12" s="111">
        <f t="shared" si="15"/>
        <v>52.43998367307219</v>
      </c>
      <c r="AJ12" s="112">
        <f t="shared" si="16"/>
        <v>46.671766578995026</v>
      </c>
    </row>
    <row r="13" spans="1:36" ht="12.75">
      <c r="A13" s="3" t="s">
        <v>54</v>
      </c>
      <c r="B13" s="11">
        <v>9565</v>
      </c>
      <c r="C13" s="11">
        <v>84516</v>
      </c>
      <c r="D13" s="11">
        <v>58249</v>
      </c>
      <c r="E13" s="12">
        <f t="shared" si="0"/>
        <v>152330</v>
      </c>
      <c r="F13" s="16">
        <f t="shared" si="1"/>
        <v>6.279130834372744</v>
      </c>
      <c r="G13" s="17">
        <f t="shared" si="2"/>
        <v>55.48217685288518</v>
      </c>
      <c r="H13" s="18">
        <f t="shared" si="3"/>
        <v>38.238692312742074</v>
      </c>
      <c r="I13" s="11">
        <v>13620</v>
      </c>
      <c r="J13" s="11">
        <v>81880</v>
      </c>
      <c r="K13" s="11">
        <v>63304</v>
      </c>
      <c r="L13" s="11">
        <f t="shared" si="4"/>
        <v>158804</v>
      </c>
      <c r="M13" s="16">
        <f t="shared" si="5"/>
        <v>8.576610160953125</v>
      </c>
      <c r="N13" s="17">
        <f t="shared" si="6"/>
        <v>51.56041409536284</v>
      </c>
      <c r="O13" s="18">
        <f t="shared" si="7"/>
        <v>39.86297574368404</v>
      </c>
      <c r="P13" s="57">
        <v>9065</v>
      </c>
      <c r="Q13" s="58">
        <v>83833</v>
      </c>
      <c r="R13" s="58">
        <v>56867</v>
      </c>
      <c r="S13" s="59">
        <v>149765</v>
      </c>
      <c r="T13" s="60">
        <f t="shared" si="8"/>
        <v>0.06052816078523019</v>
      </c>
      <c r="U13" s="61">
        <f t="shared" si="9"/>
        <v>0.5597636296865088</v>
      </c>
      <c r="V13" s="62">
        <f t="shared" si="10"/>
        <v>0.37970820952826095</v>
      </c>
      <c r="W13" s="94">
        <v>7883</v>
      </c>
      <c r="X13" s="95">
        <v>80547</v>
      </c>
      <c r="Y13" s="95">
        <v>51914</v>
      </c>
      <c r="Z13" s="102">
        <v>140344</v>
      </c>
      <c r="AA13" s="86">
        <f t="shared" si="11"/>
        <v>0.056169127287237074</v>
      </c>
      <c r="AB13" s="86">
        <f t="shared" si="12"/>
        <v>0.5739254973493702</v>
      </c>
      <c r="AC13" s="96">
        <f t="shared" si="13"/>
        <v>0.3699053753633928</v>
      </c>
      <c r="AD13" s="94">
        <v>7962</v>
      </c>
      <c r="AE13" s="95">
        <v>80705</v>
      </c>
      <c r="AF13" s="95">
        <v>49895</v>
      </c>
      <c r="AG13" s="102">
        <v>138562</v>
      </c>
      <c r="AH13" s="111">
        <f t="shared" si="14"/>
        <v>5.746164171995208</v>
      </c>
      <c r="AI13" s="111">
        <f t="shared" si="15"/>
        <v>58.244684689886114</v>
      </c>
      <c r="AJ13" s="112">
        <f t="shared" si="16"/>
        <v>36.009151138118675</v>
      </c>
    </row>
    <row r="14" spans="1:36" ht="12.75">
      <c r="A14" s="3" t="s">
        <v>55</v>
      </c>
      <c r="B14" s="11">
        <v>15945</v>
      </c>
      <c r="C14" s="11">
        <v>153750</v>
      </c>
      <c r="D14" s="11">
        <v>108925</v>
      </c>
      <c r="E14" s="12">
        <f t="shared" si="0"/>
        <v>278620</v>
      </c>
      <c r="F14" s="16">
        <f t="shared" si="1"/>
        <v>5.72284832388199</v>
      </c>
      <c r="G14" s="17">
        <f t="shared" si="2"/>
        <v>55.18268609575766</v>
      </c>
      <c r="H14" s="18">
        <f t="shared" si="3"/>
        <v>39.09446558036035</v>
      </c>
      <c r="I14" s="11">
        <v>18739</v>
      </c>
      <c r="J14" s="11">
        <v>134363</v>
      </c>
      <c r="K14" s="11">
        <v>114457</v>
      </c>
      <c r="L14" s="11">
        <f t="shared" si="4"/>
        <v>267559</v>
      </c>
      <c r="M14" s="16">
        <f t="shared" si="5"/>
        <v>7.003688905998303</v>
      </c>
      <c r="N14" s="17">
        <f t="shared" si="6"/>
        <v>50.21808274062917</v>
      </c>
      <c r="O14" s="18">
        <f t="shared" si="7"/>
        <v>42.778228353372526</v>
      </c>
      <c r="P14" s="57">
        <v>14970</v>
      </c>
      <c r="Q14" s="58">
        <v>156467</v>
      </c>
      <c r="R14" s="58">
        <v>107302</v>
      </c>
      <c r="S14" s="59">
        <v>278739</v>
      </c>
      <c r="T14" s="60">
        <f t="shared" si="8"/>
        <v>0.05370615522047507</v>
      </c>
      <c r="U14" s="61">
        <f t="shared" si="9"/>
        <v>0.5613387434122961</v>
      </c>
      <c r="V14" s="62">
        <f t="shared" si="10"/>
        <v>0.3849551013672288</v>
      </c>
      <c r="W14" s="94">
        <v>13429</v>
      </c>
      <c r="X14" s="95">
        <v>154634</v>
      </c>
      <c r="Y14" s="95">
        <v>97784</v>
      </c>
      <c r="Z14" s="102">
        <v>265847</v>
      </c>
      <c r="AA14" s="86">
        <f t="shared" si="11"/>
        <v>0.050514017461171276</v>
      </c>
      <c r="AB14" s="86">
        <f t="shared" si="12"/>
        <v>0.5816653940048223</v>
      </c>
      <c r="AC14" s="96">
        <f t="shared" si="13"/>
        <v>0.3678205885340064</v>
      </c>
      <c r="AD14" s="94">
        <v>13886</v>
      </c>
      <c r="AE14" s="95">
        <v>156725</v>
      </c>
      <c r="AF14" s="95">
        <v>95800</v>
      </c>
      <c r="AG14" s="102">
        <v>266411</v>
      </c>
      <c r="AH14" s="111">
        <f t="shared" si="14"/>
        <v>5.212247242043309</v>
      </c>
      <c r="AI14" s="111">
        <f t="shared" si="15"/>
        <v>58.82827661020003</v>
      </c>
      <c r="AJ14" s="112">
        <f t="shared" si="16"/>
        <v>35.95947614775666</v>
      </c>
    </row>
    <row r="15" spans="1:36" ht="12.75">
      <c r="A15" s="3" t="s">
        <v>56</v>
      </c>
      <c r="B15" s="11">
        <v>11815</v>
      </c>
      <c r="C15" s="11">
        <v>210967</v>
      </c>
      <c r="D15" s="11">
        <v>248700</v>
      </c>
      <c r="E15" s="12">
        <f t="shared" si="0"/>
        <v>471482</v>
      </c>
      <c r="F15" s="16">
        <f t="shared" si="1"/>
        <v>2.5059281160256384</v>
      </c>
      <c r="G15" s="17">
        <f t="shared" si="2"/>
        <v>44.74550460038771</v>
      </c>
      <c r="H15" s="18">
        <f t="shared" si="3"/>
        <v>52.748567283586645</v>
      </c>
      <c r="I15" s="11">
        <v>16102</v>
      </c>
      <c r="J15" s="11">
        <v>208570</v>
      </c>
      <c r="K15" s="11">
        <v>255467</v>
      </c>
      <c r="L15" s="11">
        <f t="shared" si="4"/>
        <v>480139</v>
      </c>
      <c r="M15" s="16">
        <f t="shared" si="5"/>
        <v>3.3536121831386327</v>
      </c>
      <c r="N15" s="17">
        <f t="shared" si="6"/>
        <v>43.439503976973334</v>
      </c>
      <c r="O15" s="18">
        <f t="shared" si="7"/>
        <v>53.206883839888036</v>
      </c>
      <c r="P15" s="57">
        <v>11612</v>
      </c>
      <c r="Q15" s="58">
        <v>214861</v>
      </c>
      <c r="R15" s="58">
        <v>239726</v>
      </c>
      <c r="S15" s="59">
        <v>466199</v>
      </c>
      <c r="T15" s="60">
        <f t="shared" si="8"/>
        <v>0.024907818335088663</v>
      </c>
      <c r="U15" s="61">
        <f t="shared" si="9"/>
        <v>0.4608782944622361</v>
      </c>
      <c r="V15" s="62">
        <f t="shared" si="10"/>
        <v>0.5142138872026752</v>
      </c>
      <c r="W15" s="94">
        <v>8244</v>
      </c>
      <c r="X15" s="95">
        <v>209418</v>
      </c>
      <c r="Y15" s="95">
        <v>214556</v>
      </c>
      <c r="Z15" s="102">
        <v>432218</v>
      </c>
      <c r="AA15" s="86">
        <f t="shared" si="11"/>
        <v>0.0190737081750413</v>
      </c>
      <c r="AB15" s="86">
        <f t="shared" si="12"/>
        <v>0.48451938605055783</v>
      </c>
      <c r="AC15" s="96">
        <f t="shared" si="13"/>
        <v>0.4964069057744009</v>
      </c>
      <c r="AD15" s="94">
        <v>8395</v>
      </c>
      <c r="AE15" s="95">
        <v>213262</v>
      </c>
      <c r="AF15" s="95">
        <v>202948</v>
      </c>
      <c r="AG15" s="102">
        <v>424605</v>
      </c>
      <c r="AH15" s="111">
        <f t="shared" si="14"/>
        <v>1.97713168709742</v>
      </c>
      <c r="AI15" s="111">
        <f t="shared" si="15"/>
        <v>50.225974729454435</v>
      </c>
      <c r="AJ15" s="112">
        <f t="shared" si="16"/>
        <v>47.796893583448146</v>
      </c>
    </row>
    <row r="16" spans="1:36" ht="12.75">
      <c r="A16" s="3" t="s">
        <v>57</v>
      </c>
      <c r="B16" s="11">
        <v>6508</v>
      </c>
      <c r="C16" s="11">
        <v>36557</v>
      </c>
      <c r="D16" s="11">
        <v>16881</v>
      </c>
      <c r="E16" s="12">
        <f t="shared" si="0"/>
        <v>59946</v>
      </c>
      <c r="F16" s="16">
        <f t="shared" si="1"/>
        <v>10.85643746038101</v>
      </c>
      <c r="G16" s="17">
        <f t="shared" si="2"/>
        <v>60.983218229740096</v>
      </c>
      <c r="H16" s="18">
        <f t="shared" si="3"/>
        <v>28.16034430987889</v>
      </c>
      <c r="I16" s="11">
        <v>9556</v>
      </c>
      <c r="J16" s="11">
        <v>36428</v>
      </c>
      <c r="K16" s="11">
        <v>20142</v>
      </c>
      <c r="L16" s="11">
        <f t="shared" si="4"/>
        <v>66126</v>
      </c>
      <c r="M16" s="16">
        <f t="shared" si="5"/>
        <v>14.451199225720593</v>
      </c>
      <c r="N16" s="17">
        <f t="shared" si="6"/>
        <v>55.088769924084325</v>
      </c>
      <c r="O16" s="18">
        <f t="shared" si="7"/>
        <v>30.460030850195082</v>
      </c>
      <c r="P16" s="57">
        <v>6191</v>
      </c>
      <c r="Q16" s="58">
        <v>35982</v>
      </c>
      <c r="R16" s="58">
        <v>16586</v>
      </c>
      <c r="S16" s="59">
        <v>58759</v>
      </c>
      <c r="T16" s="60">
        <f t="shared" si="8"/>
        <v>0.10536258275328035</v>
      </c>
      <c r="U16" s="61">
        <f t="shared" si="9"/>
        <v>0.6123657652444732</v>
      </c>
      <c r="V16" s="62">
        <f t="shared" si="10"/>
        <v>0.28227165200224646</v>
      </c>
      <c r="W16" s="94">
        <v>5588</v>
      </c>
      <c r="X16" s="95">
        <v>34902</v>
      </c>
      <c r="Y16" s="95">
        <v>13954</v>
      </c>
      <c r="Z16" s="102">
        <v>54444</v>
      </c>
      <c r="AA16" s="86">
        <f t="shared" si="11"/>
        <v>0.10263757255161267</v>
      </c>
      <c r="AB16" s="86">
        <f t="shared" si="12"/>
        <v>0.6410623760193961</v>
      </c>
      <c r="AC16" s="96">
        <f t="shared" si="13"/>
        <v>0.25630005142899126</v>
      </c>
      <c r="AD16" s="94">
        <v>5586</v>
      </c>
      <c r="AE16" s="95">
        <v>34788</v>
      </c>
      <c r="AF16" s="95">
        <v>13409</v>
      </c>
      <c r="AG16" s="102">
        <v>53783</v>
      </c>
      <c r="AH16" s="111">
        <f t="shared" si="14"/>
        <v>10.386181507167693</v>
      </c>
      <c r="AI16" s="111">
        <f t="shared" si="15"/>
        <v>64.68214863432684</v>
      </c>
      <c r="AJ16" s="112">
        <f t="shared" si="16"/>
        <v>24.931669858505476</v>
      </c>
    </row>
    <row r="17" spans="1:36" ht="12.75">
      <c r="A17" s="3" t="s">
        <v>58</v>
      </c>
      <c r="B17" s="11">
        <v>9534</v>
      </c>
      <c r="C17" s="11">
        <v>142004</v>
      </c>
      <c r="D17" s="11">
        <v>134322</v>
      </c>
      <c r="E17" s="12">
        <f t="shared" si="0"/>
        <v>285860</v>
      </c>
      <c r="F17" s="16">
        <f t="shared" si="1"/>
        <v>3.3351990484852725</v>
      </c>
      <c r="G17" s="17">
        <f t="shared" si="2"/>
        <v>49.67606520674456</v>
      </c>
      <c r="H17" s="18">
        <f t="shared" si="3"/>
        <v>46.98873574477017</v>
      </c>
      <c r="I17" s="11">
        <v>11409</v>
      </c>
      <c r="J17" s="11">
        <v>133049</v>
      </c>
      <c r="K17" s="11">
        <v>138820</v>
      </c>
      <c r="L17" s="11">
        <f t="shared" si="4"/>
        <v>283278</v>
      </c>
      <c r="M17" s="16">
        <f t="shared" si="5"/>
        <v>4.027492427932985</v>
      </c>
      <c r="N17" s="17">
        <f t="shared" si="6"/>
        <v>46.96764309265104</v>
      </c>
      <c r="O17" s="18">
        <f t="shared" si="7"/>
        <v>49.00486447941598</v>
      </c>
      <c r="P17" s="57">
        <v>9281</v>
      </c>
      <c r="Q17" s="58">
        <v>142558</v>
      </c>
      <c r="R17" s="58">
        <v>132802</v>
      </c>
      <c r="S17" s="59">
        <v>284641</v>
      </c>
      <c r="T17" s="60">
        <f t="shared" si="8"/>
        <v>0.03260598438032469</v>
      </c>
      <c r="U17" s="61">
        <f t="shared" si="9"/>
        <v>0.5008343843648666</v>
      </c>
      <c r="V17" s="62">
        <f t="shared" si="10"/>
        <v>0.4665596312548087</v>
      </c>
      <c r="W17" s="94">
        <v>6543</v>
      </c>
      <c r="X17" s="95">
        <v>137351</v>
      </c>
      <c r="Y17" s="95">
        <v>120951</v>
      </c>
      <c r="Z17" s="102">
        <v>264845</v>
      </c>
      <c r="AA17" s="86">
        <f t="shared" si="11"/>
        <v>0.024705016141516736</v>
      </c>
      <c r="AB17" s="86">
        <f t="shared" si="12"/>
        <v>0.518608997715645</v>
      </c>
      <c r="AC17" s="96">
        <f t="shared" si="13"/>
        <v>0.4566859861428383</v>
      </c>
      <c r="AD17" s="94">
        <v>6640</v>
      </c>
      <c r="AE17" s="95">
        <v>142418</v>
      </c>
      <c r="AF17" s="95">
        <v>115050</v>
      </c>
      <c r="AG17" s="102">
        <v>264108</v>
      </c>
      <c r="AH17" s="111">
        <f t="shared" si="14"/>
        <v>2.514123010283672</v>
      </c>
      <c r="AI17" s="111">
        <f t="shared" si="15"/>
        <v>53.924152240750004</v>
      </c>
      <c r="AJ17" s="112">
        <f t="shared" si="16"/>
        <v>43.56172474896633</v>
      </c>
    </row>
    <row r="18" spans="1:36" ht="12.75">
      <c r="A18" s="3" t="s">
        <v>59</v>
      </c>
      <c r="B18" s="11">
        <v>10211</v>
      </c>
      <c r="C18" s="11">
        <v>107086</v>
      </c>
      <c r="D18" s="11">
        <v>89791</v>
      </c>
      <c r="E18" s="12">
        <f t="shared" si="0"/>
        <v>207088</v>
      </c>
      <c r="F18" s="16">
        <f t="shared" si="1"/>
        <v>4.93075407556208</v>
      </c>
      <c r="G18" s="17">
        <f t="shared" si="2"/>
        <v>51.710383991346674</v>
      </c>
      <c r="H18" s="18">
        <f t="shared" si="3"/>
        <v>43.35886193309125</v>
      </c>
      <c r="I18" s="11">
        <v>12341</v>
      </c>
      <c r="J18" s="11">
        <v>92558</v>
      </c>
      <c r="K18" s="11">
        <v>83480</v>
      </c>
      <c r="L18" s="11">
        <f t="shared" si="4"/>
        <v>188379</v>
      </c>
      <c r="M18" s="16">
        <f t="shared" si="5"/>
        <v>6.551154852717128</v>
      </c>
      <c r="N18" s="17">
        <f t="shared" si="6"/>
        <v>49.13392681774508</v>
      </c>
      <c r="O18" s="18">
        <f t="shared" si="7"/>
        <v>44.3149183295378</v>
      </c>
      <c r="P18" s="57">
        <v>9833</v>
      </c>
      <c r="Q18" s="58">
        <v>109053</v>
      </c>
      <c r="R18" s="58">
        <v>90441</v>
      </c>
      <c r="S18" s="59">
        <v>209327</v>
      </c>
      <c r="T18" s="60">
        <f t="shared" si="8"/>
        <v>0.04697435113482733</v>
      </c>
      <c r="U18" s="61">
        <f t="shared" si="9"/>
        <v>0.5209695834746593</v>
      </c>
      <c r="V18" s="62">
        <f t="shared" si="10"/>
        <v>0.4320560653905134</v>
      </c>
      <c r="W18" s="94">
        <v>8739</v>
      </c>
      <c r="X18" s="95">
        <v>107783</v>
      </c>
      <c r="Y18" s="95">
        <v>83942</v>
      </c>
      <c r="Z18" s="102">
        <v>200464</v>
      </c>
      <c r="AA18" s="86">
        <f t="shared" si="11"/>
        <v>0.04359386223960412</v>
      </c>
      <c r="AB18" s="86">
        <f t="shared" si="12"/>
        <v>0.5376676111421502</v>
      </c>
      <c r="AC18" s="96">
        <f t="shared" si="13"/>
        <v>0.4187385266182457</v>
      </c>
      <c r="AD18" s="94">
        <v>8893</v>
      </c>
      <c r="AE18" s="95">
        <v>109992</v>
      </c>
      <c r="AF18" s="95">
        <v>85098</v>
      </c>
      <c r="AG18" s="102">
        <v>203983</v>
      </c>
      <c r="AH18" s="111">
        <f t="shared" si="14"/>
        <v>4.359677031909522</v>
      </c>
      <c r="AI18" s="111">
        <f t="shared" si="15"/>
        <v>53.922140570537735</v>
      </c>
      <c r="AJ18" s="112">
        <f t="shared" si="16"/>
        <v>41.71818239755274</v>
      </c>
    </row>
    <row r="19" spans="1:36" ht="12.75">
      <c r="A19" s="4" t="s">
        <v>60</v>
      </c>
      <c r="B19" s="11">
        <v>12798</v>
      </c>
      <c r="C19" s="11">
        <v>122184</v>
      </c>
      <c r="D19" s="11">
        <v>106166</v>
      </c>
      <c r="E19" s="12">
        <f t="shared" si="0"/>
        <v>241148</v>
      </c>
      <c r="F19" s="16">
        <f t="shared" si="1"/>
        <v>5.307114303249457</v>
      </c>
      <c r="G19" s="17">
        <f t="shared" si="2"/>
        <v>50.667639789672734</v>
      </c>
      <c r="H19" s="18">
        <f t="shared" si="3"/>
        <v>44.02524590707781</v>
      </c>
      <c r="I19" s="11">
        <v>17395</v>
      </c>
      <c r="J19" s="11">
        <v>121442</v>
      </c>
      <c r="K19" s="11">
        <v>107124</v>
      </c>
      <c r="L19" s="11">
        <f t="shared" si="4"/>
        <v>245961</v>
      </c>
      <c r="M19" s="16">
        <f t="shared" si="5"/>
        <v>7.0722594232418965</v>
      </c>
      <c r="N19" s="17">
        <f t="shared" si="6"/>
        <v>49.37449433040197</v>
      </c>
      <c r="O19" s="18">
        <f t="shared" si="7"/>
        <v>43.55324624635613</v>
      </c>
      <c r="P19" s="57">
        <v>12027</v>
      </c>
      <c r="Q19" s="58">
        <v>122009</v>
      </c>
      <c r="R19" s="58">
        <v>104489</v>
      </c>
      <c r="S19" s="59">
        <v>238525</v>
      </c>
      <c r="T19" s="60">
        <f t="shared" si="8"/>
        <v>0.05042238759039933</v>
      </c>
      <c r="U19" s="61">
        <f t="shared" si="9"/>
        <v>0.511514516298082</v>
      </c>
      <c r="V19" s="62">
        <f t="shared" si="10"/>
        <v>0.4380630961115187</v>
      </c>
      <c r="W19" s="94">
        <v>9983</v>
      </c>
      <c r="X19" s="95">
        <v>117383</v>
      </c>
      <c r="Y19" s="95">
        <v>96183</v>
      </c>
      <c r="Z19" s="102">
        <v>223549</v>
      </c>
      <c r="AA19" s="86">
        <f t="shared" si="11"/>
        <v>0.04465687612111886</v>
      </c>
      <c r="AB19" s="86">
        <f t="shared" si="12"/>
        <v>0.5250884593534303</v>
      </c>
      <c r="AC19" s="96">
        <f t="shared" si="13"/>
        <v>0.4302546645254508</v>
      </c>
      <c r="AD19" s="94">
        <v>9847</v>
      </c>
      <c r="AE19" s="95">
        <v>118427</v>
      </c>
      <c r="AF19" s="95">
        <v>92059</v>
      </c>
      <c r="AG19" s="102">
        <v>220333</v>
      </c>
      <c r="AH19" s="111">
        <f t="shared" si="14"/>
        <v>4.469144431383406</v>
      </c>
      <c r="AI19" s="111">
        <f t="shared" si="15"/>
        <v>53.74909795627527</v>
      </c>
      <c r="AJ19" s="112">
        <f t="shared" si="16"/>
        <v>41.781757612341316</v>
      </c>
    </row>
    <row r="20" spans="1:36" ht="12.75">
      <c r="A20" s="3" t="s">
        <v>61</v>
      </c>
      <c r="B20" s="11">
        <v>20050</v>
      </c>
      <c r="C20" s="11">
        <v>201139</v>
      </c>
      <c r="D20" s="11">
        <v>101054</v>
      </c>
      <c r="E20" s="12">
        <f t="shared" si="0"/>
        <v>322243</v>
      </c>
      <c r="F20" s="16">
        <f t="shared" si="1"/>
        <v>6.222012580568081</v>
      </c>
      <c r="G20" s="17">
        <f t="shared" si="2"/>
        <v>62.418423363734824</v>
      </c>
      <c r="H20" s="18">
        <f t="shared" si="3"/>
        <v>31.3595640556971</v>
      </c>
      <c r="I20" s="11">
        <v>25695</v>
      </c>
      <c r="J20" s="11">
        <v>201236</v>
      </c>
      <c r="K20" s="11">
        <v>112540</v>
      </c>
      <c r="L20" s="11">
        <f t="shared" si="4"/>
        <v>339471</v>
      </c>
      <c r="M20" s="16">
        <f t="shared" si="5"/>
        <v>7.5691296163737105</v>
      </c>
      <c r="N20" s="17">
        <f t="shared" si="6"/>
        <v>59.279290425397164</v>
      </c>
      <c r="O20" s="18">
        <f t="shared" si="7"/>
        <v>33.15157995822913</v>
      </c>
      <c r="P20" s="57">
        <v>19019</v>
      </c>
      <c r="Q20" s="58">
        <v>202078</v>
      </c>
      <c r="R20" s="58">
        <v>97898</v>
      </c>
      <c r="S20" s="59">
        <v>318995</v>
      </c>
      <c r="T20" s="60">
        <f t="shared" si="8"/>
        <v>0.05962162416338814</v>
      </c>
      <c r="U20" s="61">
        <f t="shared" si="9"/>
        <v>0.6334832834370445</v>
      </c>
      <c r="V20" s="62">
        <f t="shared" si="10"/>
        <v>0.3068950923995674</v>
      </c>
      <c r="W20" s="94">
        <v>16502</v>
      </c>
      <c r="X20" s="95">
        <v>195751</v>
      </c>
      <c r="Y20" s="95">
        <v>83426</v>
      </c>
      <c r="Z20" s="102">
        <v>295679</v>
      </c>
      <c r="AA20" s="86">
        <f t="shared" si="11"/>
        <v>0.05581052425096135</v>
      </c>
      <c r="AB20" s="86">
        <f t="shared" si="12"/>
        <v>0.6620389002938998</v>
      </c>
      <c r="AC20" s="96">
        <f t="shared" si="13"/>
        <v>0.28215057545513883</v>
      </c>
      <c r="AD20" s="94">
        <v>16324</v>
      </c>
      <c r="AE20" s="95">
        <v>198169</v>
      </c>
      <c r="AF20" s="95">
        <v>78808</v>
      </c>
      <c r="AG20" s="102">
        <v>293301</v>
      </c>
      <c r="AH20" s="111">
        <f t="shared" si="14"/>
        <v>5.565613482395219</v>
      </c>
      <c r="AI20" s="111">
        <f t="shared" si="15"/>
        <v>67.56506114878572</v>
      </c>
      <c r="AJ20" s="112">
        <f t="shared" si="16"/>
        <v>26.869325368819062</v>
      </c>
    </row>
    <row r="21" spans="1:36" ht="12.75">
      <c r="A21" s="3" t="s">
        <v>62</v>
      </c>
      <c r="B21" s="11">
        <v>5086</v>
      </c>
      <c r="C21" s="11">
        <v>87612</v>
      </c>
      <c r="D21" s="11">
        <v>68871</v>
      </c>
      <c r="E21" s="12">
        <f t="shared" si="0"/>
        <v>161569</v>
      </c>
      <c r="F21" s="16">
        <f t="shared" si="1"/>
        <v>3.1478810910508823</v>
      </c>
      <c r="G21" s="17">
        <f t="shared" si="2"/>
        <v>54.22574875130749</v>
      </c>
      <c r="H21" s="18">
        <f t="shared" si="3"/>
        <v>42.626370157641624</v>
      </c>
      <c r="I21" s="11">
        <v>5418</v>
      </c>
      <c r="J21" s="11">
        <v>70966</v>
      </c>
      <c r="K21" s="11">
        <v>70149</v>
      </c>
      <c r="L21" s="11">
        <f t="shared" si="4"/>
        <v>146533</v>
      </c>
      <c r="M21" s="16">
        <f t="shared" si="5"/>
        <v>3.6974606402653327</v>
      </c>
      <c r="N21" s="17">
        <f t="shared" si="6"/>
        <v>48.430046474173054</v>
      </c>
      <c r="O21" s="18">
        <f t="shared" si="7"/>
        <v>47.87249288556161</v>
      </c>
      <c r="P21" s="57">
        <v>4949</v>
      </c>
      <c r="Q21" s="58">
        <v>90132</v>
      </c>
      <c r="R21" s="58">
        <v>69290</v>
      </c>
      <c r="S21" s="59">
        <v>164371</v>
      </c>
      <c r="T21" s="60">
        <f t="shared" si="8"/>
        <v>0.030108717474493677</v>
      </c>
      <c r="U21" s="61">
        <f t="shared" si="9"/>
        <v>0.5483449026896472</v>
      </c>
      <c r="V21" s="62">
        <f t="shared" si="10"/>
        <v>0.42154637983585913</v>
      </c>
      <c r="W21" s="94">
        <v>4117</v>
      </c>
      <c r="X21" s="95">
        <v>89922</v>
      </c>
      <c r="Y21" s="95">
        <v>65823</v>
      </c>
      <c r="Z21" s="102">
        <v>159862</v>
      </c>
      <c r="AA21" s="86">
        <f t="shared" si="11"/>
        <v>0.02575346236128661</v>
      </c>
      <c r="AB21" s="86">
        <f t="shared" si="12"/>
        <v>0.5624976542267706</v>
      </c>
      <c r="AC21" s="96">
        <f t="shared" si="13"/>
        <v>0.4117488834119428</v>
      </c>
      <c r="AD21" s="94">
        <v>4458</v>
      </c>
      <c r="AE21" s="95">
        <v>94364</v>
      </c>
      <c r="AF21" s="95">
        <v>64474</v>
      </c>
      <c r="AG21" s="102">
        <v>163296</v>
      </c>
      <c r="AH21" s="111">
        <f t="shared" si="14"/>
        <v>2.7300117577895353</v>
      </c>
      <c r="AI21" s="111">
        <f t="shared" si="15"/>
        <v>57.787086027826774</v>
      </c>
      <c r="AJ21" s="112">
        <f t="shared" si="16"/>
        <v>39.4829022143837</v>
      </c>
    </row>
    <row r="22" spans="1:36" ht="12.75">
      <c r="A22" s="4" t="s">
        <v>63</v>
      </c>
      <c r="B22" s="11">
        <v>13254</v>
      </c>
      <c r="C22" s="11">
        <v>134025</v>
      </c>
      <c r="D22" s="11">
        <v>82460</v>
      </c>
      <c r="E22" s="12">
        <f aca="true" t="shared" si="17" ref="E22:E38">SUM(B22:D22)</f>
        <v>229739</v>
      </c>
      <c r="F22" s="16">
        <f aca="true" t="shared" si="18" ref="F22:F38">100*B22/E22</f>
        <v>5.769155432904296</v>
      </c>
      <c r="G22" s="17">
        <f aca="true" t="shared" si="19" ref="G22:G38">100*C22/E22</f>
        <v>58.33794001018547</v>
      </c>
      <c r="H22" s="18">
        <f aca="true" t="shared" si="20" ref="H22:H38">100*D22/E22</f>
        <v>35.89290455691023</v>
      </c>
      <c r="I22" s="11">
        <v>16670</v>
      </c>
      <c r="J22" s="11">
        <v>131273</v>
      </c>
      <c r="K22" s="11">
        <v>84035</v>
      </c>
      <c r="L22" s="11">
        <f aca="true" t="shared" si="21" ref="L22:L38">SUM(I22:K22)</f>
        <v>231978</v>
      </c>
      <c r="M22" s="16">
        <f aca="true" t="shared" si="22" ref="M22:M38">100*I22/L22</f>
        <v>7.1860262611109675</v>
      </c>
      <c r="N22" s="17">
        <f aca="true" t="shared" si="23" ref="N22:N38">100*J22/L22</f>
        <v>56.588555811326934</v>
      </c>
      <c r="O22" s="18">
        <f aca="true" t="shared" si="24" ref="O22:O38">100*K22/L22</f>
        <v>36.2254179275621</v>
      </c>
      <c r="P22" s="57">
        <v>12690</v>
      </c>
      <c r="Q22" s="58">
        <v>133753</v>
      </c>
      <c r="R22" s="58">
        <v>81364</v>
      </c>
      <c r="S22" s="59">
        <v>227807</v>
      </c>
      <c r="T22" s="60">
        <f t="shared" si="8"/>
        <v>0.05570504857181737</v>
      </c>
      <c r="U22" s="61">
        <f t="shared" si="9"/>
        <v>0.5871329678192505</v>
      </c>
      <c r="V22" s="62">
        <f t="shared" si="10"/>
        <v>0.35716198360893214</v>
      </c>
      <c r="W22" s="94">
        <v>10528</v>
      </c>
      <c r="X22" s="95">
        <v>130390</v>
      </c>
      <c r="Y22" s="95">
        <v>73635</v>
      </c>
      <c r="Z22" s="102">
        <v>214553</v>
      </c>
      <c r="AA22" s="86">
        <f t="shared" si="11"/>
        <v>0.04906946069269598</v>
      </c>
      <c r="AB22" s="86">
        <f t="shared" si="12"/>
        <v>0.6077286264932208</v>
      </c>
      <c r="AC22" s="96">
        <f t="shared" si="13"/>
        <v>0.34320191281408324</v>
      </c>
      <c r="AD22" s="94">
        <v>10727</v>
      </c>
      <c r="AE22" s="95">
        <v>131434</v>
      </c>
      <c r="AF22" s="95">
        <v>70696</v>
      </c>
      <c r="AG22" s="102">
        <v>212857</v>
      </c>
      <c r="AH22" s="111">
        <f t="shared" si="14"/>
        <v>5.039533583579586</v>
      </c>
      <c r="AI22" s="111">
        <f t="shared" si="15"/>
        <v>61.74755821983773</v>
      </c>
      <c r="AJ22" s="112">
        <f t="shared" si="16"/>
        <v>33.21290819658268</v>
      </c>
    </row>
    <row r="23" spans="1:36" ht="12.75">
      <c r="A23" s="3" t="s">
        <v>64</v>
      </c>
      <c r="B23" s="11">
        <v>2624</v>
      </c>
      <c r="C23" s="11">
        <v>97604</v>
      </c>
      <c r="D23" s="11">
        <v>94241</v>
      </c>
      <c r="E23" s="12">
        <f t="shared" si="17"/>
        <v>194469</v>
      </c>
      <c r="F23" s="16">
        <f t="shared" si="18"/>
        <v>1.3493153150373582</v>
      </c>
      <c r="G23" s="17">
        <f t="shared" si="19"/>
        <v>50.1900045765649</v>
      </c>
      <c r="H23" s="18">
        <f t="shared" si="20"/>
        <v>48.46068010839774</v>
      </c>
      <c r="I23" s="11">
        <v>3401</v>
      </c>
      <c r="J23" s="11">
        <v>105998</v>
      </c>
      <c r="K23" s="11">
        <v>97465</v>
      </c>
      <c r="L23" s="11">
        <f t="shared" si="21"/>
        <v>206864</v>
      </c>
      <c r="M23" s="16">
        <f t="shared" si="22"/>
        <v>1.6440753345192978</v>
      </c>
      <c r="N23" s="17">
        <f t="shared" si="23"/>
        <v>51.24042849408307</v>
      </c>
      <c r="O23" s="18">
        <f t="shared" si="24"/>
        <v>47.11549617139763</v>
      </c>
      <c r="P23" s="57">
        <v>2563</v>
      </c>
      <c r="Q23" s="58">
        <v>100789</v>
      </c>
      <c r="R23" s="58">
        <v>91891</v>
      </c>
      <c r="S23" s="59">
        <v>195243</v>
      </c>
      <c r="T23" s="60">
        <f t="shared" si="8"/>
        <v>0.013127231193948055</v>
      </c>
      <c r="U23" s="61">
        <f t="shared" si="9"/>
        <v>0.5162233729250216</v>
      </c>
      <c r="V23" s="62">
        <f t="shared" si="10"/>
        <v>0.47064939588103033</v>
      </c>
      <c r="W23" s="94">
        <v>448</v>
      </c>
      <c r="X23" s="95">
        <v>87230</v>
      </c>
      <c r="Y23" s="95">
        <v>72699</v>
      </c>
      <c r="Z23" s="102">
        <v>160377</v>
      </c>
      <c r="AA23" s="86">
        <f t="shared" si="11"/>
        <v>0.0027934180088167258</v>
      </c>
      <c r="AB23" s="86">
        <f t="shared" si="12"/>
        <v>0.5439059216720602</v>
      </c>
      <c r="AC23" s="96">
        <f t="shared" si="13"/>
        <v>0.4533006603191231</v>
      </c>
      <c r="AD23" s="94">
        <v>567</v>
      </c>
      <c r="AE23" s="95">
        <v>88442</v>
      </c>
      <c r="AF23" s="95">
        <v>72458</v>
      </c>
      <c r="AG23" s="102">
        <v>161467</v>
      </c>
      <c r="AH23" s="111">
        <f t="shared" si="14"/>
        <v>0.3511553444357051</v>
      </c>
      <c r="AI23" s="111">
        <f t="shared" si="15"/>
        <v>54.77404051601875</v>
      </c>
      <c r="AJ23" s="112">
        <f t="shared" si="16"/>
        <v>44.874804139545546</v>
      </c>
    </row>
    <row r="24" spans="1:36" ht="12.75">
      <c r="A24" s="3" t="s">
        <v>65</v>
      </c>
      <c r="B24" s="11">
        <v>11534</v>
      </c>
      <c r="C24" s="11">
        <v>100087</v>
      </c>
      <c r="D24" s="11">
        <v>34084</v>
      </c>
      <c r="E24" s="12">
        <f t="shared" si="17"/>
        <v>145705</v>
      </c>
      <c r="F24" s="16">
        <f t="shared" si="18"/>
        <v>7.915994646717683</v>
      </c>
      <c r="G24" s="17">
        <f t="shared" si="19"/>
        <v>68.69153426443842</v>
      </c>
      <c r="H24" s="18">
        <f t="shared" si="20"/>
        <v>23.392471088843898</v>
      </c>
      <c r="I24" s="11">
        <v>14083</v>
      </c>
      <c r="J24" s="11">
        <v>101801</v>
      </c>
      <c r="K24" s="11">
        <v>38111</v>
      </c>
      <c r="L24" s="11">
        <f t="shared" si="21"/>
        <v>153995</v>
      </c>
      <c r="M24" s="16">
        <f t="shared" si="22"/>
        <v>9.14510211370499</v>
      </c>
      <c r="N24" s="17">
        <f t="shared" si="23"/>
        <v>66.106691775707</v>
      </c>
      <c r="O24" s="18">
        <f t="shared" si="24"/>
        <v>24.748206110588008</v>
      </c>
      <c r="P24" s="57">
        <v>11178</v>
      </c>
      <c r="Q24" s="58">
        <v>99622</v>
      </c>
      <c r="R24" s="58">
        <v>33576</v>
      </c>
      <c r="S24" s="59">
        <v>144376</v>
      </c>
      <c r="T24" s="60">
        <f t="shared" si="8"/>
        <v>0.07742284036127889</v>
      </c>
      <c r="U24" s="61">
        <f t="shared" si="9"/>
        <v>0.6900177314789162</v>
      </c>
      <c r="V24" s="62">
        <f t="shared" si="10"/>
        <v>0.23255942815980496</v>
      </c>
      <c r="W24" s="94">
        <v>9521</v>
      </c>
      <c r="X24" s="95">
        <v>95854</v>
      </c>
      <c r="Y24" s="95">
        <v>30512</v>
      </c>
      <c r="Z24" s="102">
        <v>135887</v>
      </c>
      <c r="AA24" s="86">
        <f t="shared" si="11"/>
        <v>0.07006556918616204</v>
      </c>
      <c r="AB24" s="86">
        <f t="shared" si="12"/>
        <v>0.7053949237233879</v>
      </c>
      <c r="AC24" s="96">
        <f t="shared" si="13"/>
        <v>0.22453950709045015</v>
      </c>
      <c r="AD24" s="94">
        <v>9610</v>
      </c>
      <c r="AE24" s="95">
        <v>95972</v>
      </c>
      <c r="AF24" s="95">
        <v>29320</v>
      </c>
      <c r="AG24" s="102">
        <v>134902</v>
      </c>
      <c r="AH24" s="111">
        <f t="shared" si="14"/>
        <v>7.123689789625061</v>
      </c>
      <c r="AI24" s="111">
        <f t="shared" si="15"/>
        <v>71.14201420290284</v>
      </c>
      <c r="AJ24" s="112">
        <f t="shared" si="16"/>
        <v>21.73429600747209</v>
      </c>
    </row>
    <row r="25" spans="1:36" ht="12.75">
      <c r="A25" s="3" t="s">
        <v>66</v>
      </c>
      <c r="B25" s="11">
        <v>9445</v>
      </c>
      <c r="C25" s="11">
        <v>64321</v>
      </c>
      <c r="D25" s="11">
        <v>64795</v>
      </c>
      <c r="E25" s="12">
        <f t="shared" si="17"/>
        <v>138561</v>
      </c>
      <c r="F25" s="16">
        <f t="shared" si="18"/>
        <v>6.8164923751993705</v>
      </c>
      <c r="G25" s="17">
        <f t="shared" si="19"/>
        <v>46.42071001219679</v>
      </c>
      <c r="H25" s="18">
        <f t="shared" si="20"/>
        <v>46.76279761260383</v>
      </c>
      <c r="I25" s="11">
        <v>12231</v>
      </c>
      <c r="J25" s="11">
        <v>67413</v>
      </c>
      <c r="K25" s="11">
        <v>65710</v>
      </c>
      <c r="L25" s="11">
        <f t="shared" si="21"/>
        <v>145354</v>
      </c>
      <c r="M25" s="16">
        <f t="shared" si="22"/>
        <v>8.414629112373929</v>
      </c>
      <c r="N25" s="17">
        <f t="shared" si="23"/>
        <v>46.37849663579949</v>
      </c>
      <c r="O25" s="18">
        <f t="shared" si="24"/>
        <v>45.20687425182658</v>
      </c>
      <c r="P25" s="57">
        <v>9125</v>
      </c>
      <c r="Q25" s="58">
        <v>63720</v>
      </c>
      <c r="R25" s="58">
        <v>63540</v>
      </c>
      <c r="S25" s="59">
        <v>136385</v>
      </c>
      <c r="T25" s="60">
        <f t="shared" si="8"/>
        <v>0.06690618469773069</v>
      </c>
      <c r="U25" s="61">
        <f t="shared" si="9"/>
        <v>0.46720680426733147</v>
      </c>
      <c r="V25" s="62">
        <f t="shared" si="10"/>
        <v>0.46588701103493785</v>
      </c>
      <c r="W25" s="94">
        <v>7412</v>
      </c>
      <c r="X25" s="95">
        <v>61625</v>
      </c>
      <c r="Y25" s="95">
        <v>58543</v>
      </c>
      <c r="Z25" s="102">
        <v>127580</v>
      </c>
      <c r="AA25" s="86">
        <f t="shared" si="11"/>
        <v>0.05809688038877567</v>
      </c>
      <c r="AB25" s="86">
        <f t="shared" si="12"/>
        <v>0.48303025552594453</v>
      </c>
      <c r="AC25" s="96">
        <f t="shared" si="13"/>
        <v>0.45887286408527983</v>
      </c>
      <c r="AD25" s="94">
        <v>7624</v>
      </c>
      <c r="AE25" s="95">
        <v>61608</v>
      </c>
      <c r="AF25" s="95">
        <v>56243</v>
      </c>
      <c r="AG25" s="102">
        <v>125475</v>
      </c>
      <c r="AH25" s="111">
        <f t="shared" si="14"/>
        <v>6.07611077903965</v>
      </c>
      <c r="AI25" s="111">
        <f t="shared" si="15"/>
        <v>49.09982068141064</v>
      </c>
      <c r="AJ25" s="112">
        <f t="shared" si="16"/>
        <v>44.824068539549714</v>
      </c>
    </row>
    <row r="26" spans="1:36" ht="12.75">
      <c r="A26" s="3" t="s">
        <v>67</v>
      </c>
      <c r="B26" s="11">
        <v>20667</v>
      </c>
      <c r="C26" s="11">
        <v>187852</v>
      </c>
      <c r="D26" s="11">
        <v>81528</v>
      </c>
      <c r="E26" s="12">
        <f t="shared" si="17"/>
        <v>290047</v>
      </c>
      <c r="F26" s="16">
        <f t="shared" si="18"/>
        <v>7.125396918430461</v>
      </c>
      <c r="G26" s="17">
        <f t="shared" si="19"/>
        <v>64.76605515657808</v>
      </c>
      <c r="H26" s="18">
        <f t="shared" si="20"/>
        <v>28.108547924991466</v>
      </c>
      <c r="I26" s="11">
        <v>27927</v>
      </c>
      <c r="J26" s="11">
        <v>189790</v>
      </c>
      <c r="K26" s="11">
        <v>86425</v>
      </c>
      <c r="L26" s="11">
        <f t="shared" si="21"/>
        <v>304142</v>
      </c>
      <c r="M26" s="16">
        <f t="shared" si="22"/>
        <v>9.182224092693545</v>
      </c>
      <c r="N26" s="17">
        <f t="shared" si="23"/>
        <v>62.40177285610011</v>
      </c>
      <c r="O26" s="18">
        <f t="shared" si="24"/>
        <v>28.416003051206346</v>
      </c>
      <c r="P26" s="57">
        <v>19651</v>
      </c>
      <c r="Q26" s="58">
        <v>186908</v>
      </c>
      <c r="R26" s="58">
        <v>79775</v>
      </c>
      <c r="S26" s="59">
        <v>286334</v>
      </c>
      <c r="T26" s="60">
        <f t="shared" si="8"/>
        <v>0.06862964230583864</v>
      </c>
      <c r="U26" s="61">
        <f t="shared" si="9"/>
        <v>0.652762158877395</v>
      </c>
      <c r="V26" s="62">
        <f t="shared" si="10"/>
        <v>0.27860819881676646</v>
      </c>
      <c r="W26" s="94">
        <v>16011</v>
      </c>
      <c r="X26" s="95">
        <v>181841</v>
      </c>
      <c r="Y26" s="95">
        <v>68432</v>
      </c>
      <c r="Z26" s="102">
        <v>266284</v>
      </c>
      <c r="AA26" s="86">
        <f t="shared" si="11"/>
        <v>0.060127533009869165</v>
      </c>
      <c r="AB26" s="86">
        <f t="shared" si="12"/>
        <v>0.6828836880924126</v>
      </c>
      <c r="AC26" s="96">
        <f t="shared" si="13"/>
        <v>0.2569887788977182</v>
      </c>
      <c r="AD26" s="94">
        <v>16799</v>
      </c>
      <c r="AE26" s="95">
        <v>183235</v>
      </c>
      <c r="AF26" s="95">
        <v>64368</v>
      </c>
      <c r="AG26" s="102">
        <v>264402</v>
      </c>
      <c r="AH26" s="111">
        <f t="shared" si="14"/>
        <v>6.353582801945522</v>
      </c>
      <c r="AI26" s="111">
        <f t="shared" si="15"/>
        <v>69.30166942761402</v>
      </c>
      <c r="AJ26" s="112">
        <f t="shared" si="16"/>
        <v>24.344747770440467</v>
      </c>
    </row>
    <row r="27" spans="1:36" ht="12.75">
      <c r="A27" s="3" t="s">
        <v>68</v>
      </c>
      <c r="B27" s="11">
        <v>5833</v>
      </c>
      <c r="C27" s="11">
        <v>111378</v>
      </c>
      <c r="D27" s="11">
        <v>78378</v>
      </c>
      <c r="E27" s="12">
        <f t="shared" si="17"/>
        <v>195589</v>
      </c>
      <c r="F27" s="16">
        <f t="shared" si="18"/>
        <v>2.9822740542668553</v>
      </c>
      <c r="G27" s="17">
        <f t="shared" si="19"/>
        <v>56.94492021534953</v>
      </c>
      <c r="H27" s="18">
        <f t="shared" si="20"/>
        <v>40.072805730383614</v>
      </c>
      <c r="I27" s="11">
        <v>7534</v>
      </c>
      <c r="J27" s="11">
        <v>106678</v>
      </c>
      <c r="K27" s="11">
        <v>72938</v>
      </c>
      <c r="L27" s="11">
        <f t="shared" si="21"/>
        <v>187150</v>
      </c>
      <c r="M27" s="16">
        <f t="shared" si="22"/>
        <v>4.025647876035266</v>
      </c>
      <c r="N27" s="17">
        <f t="shared" si="23"/>
        <v>57.00133582687684</v>
      </c>
      <c r="O27" s="18">
        <f t="shared" si="24"/>
        <v>38.973016297087895</v>
      </c>
      <c r="P27" s="57">
        <v>5785</v>
      </c>
      <c r="Q27" s="58">
        <v>111874</v>
      </c>
      <c r="R27" s="58">
        <v>75687</v>
      </c>
      <c r="S27" s="59">
        <v>193346</v>
      </c>
      <c r="T27" s="60">
        <f t="shared" si="8"/>
        <v>0.029920453487530127</v>
      </c>
      <c r="U27" s="61">
        <f t="shared" si="9"/>
        <v>0.5786207110568617</v>
      </c>
      <c r="V27" s="62">
        <f t="shared" si="10"/>
        <v>0.39145883545560806</v>
      </c>
      <c r="W27" s="94">
        <v>4891</v>
      </c>
      <c r="X27" s="95">
        <v>108482</v>
      </c>
      <c r="Y27" s="95">
        <v>69532</v>
      </c>
      <c r="Z27" s="102">
        <v>182905</v>
      </c>
      <c r="AA27" s="86">
        <f t="shared" si="11"/>
        <v>0.02674065771848774</v>
      </c>
      <c r="AB27" s="86">
        <f t="shared" si="12"/>
        <v>0.5931057106148</v>
      </c>
      <c r="AC27" s="96">
        <f t="shared" si="13"/>
        <v>0.38015363166671223</v>
      </c>
      <c r="AD27" s="94">
        <v>5046</v>
      </c>
      <c r="AE27" s="95">
        <v>108771</v>
      </c>
      <c r="AF27" s="95">
        <v>66156</v>
      </c>
      <c r="AG27" s="102">
        <v>179973</v>
      </c>
      <c r="AH27" s="111">
        <f t="shared" si="14"/>
        <v>2.803753896417796</v>
      </c>
      <c r="AI27" s="111">
        <f t="shared" si="15"/>
        <v>60.43739894317481</v>
      </c>
      <c r="AJ27" s="112">
        <f t="shared" si="16"/>
        <v>36.75884716040739</v>
      </c>
    </row>
    <row r="28" spans="1:36" ht="12.75">
      <c r="A28" s="3" t="s">
        <v>69</v>
      </c>
      <c r="B28" s="11">
        <v>4185</v>
      </c>
      <c r="C28" s="11">
        <v>72462</v>
      </c>
      <c r="D28" s="11">
        <v>84485</v>
      </c>
      <c r="E28" s="12">
        <f t="shared" si="17"/>
        <v>161132</v>
      </c>
      <c r="F28" s="16">
        <f t="shared" si="18"/>
        <v>2.597249460070005</v>
      </c>
      <c r="G28" s="17">
        <f t="shared" si="19"/>
        <v>44.970583124394906</v>
      </c>
      <c r="H28" s="18">
        <f t="shared" si="20"/>
        <v>52.43216741553509</v>
      </c>
      <c r="I28" s="11">
        <v>5712</v>
      </c>
      <c r="J28" s="11">
        <v>68506</v>
      </c>
      <c r="K28" s="11">
        <v>78876</v>
      </c>
      <c r="L28" s="11">
        <f t="shared" si="21"/>
        <v>153094</v>
      </c>
      <c r="M28" s="16">
        <f t="shared" si="22"/>
        <v>3.731041059741074</v>
      </c>
      <c r="N28" s="17">
        <f t="shared" si="23"/>
        <v>44.747671365304974</v>
      </c>
      <c r="O28" s="18">
        <f t="shared" si="24"/>
        <v>51.52128757495395</v>
      </c>
      <c r="P28" s="57">
        <v>4010</v>
      </c>
      <c r="Q28" s="58">
        <v>73870</v>
      </c>
      <c r="R28" s="58">
        <v>83592</v>
      </c>
      <c r="S28" s="59">
        <v>161472</v>
      </c>
      <c r="T28" s="60">
        <f t="shared" si="8"/>
        <v>0.024834026952041222</v>
      </c>
      <c r="U28" s="61">
        <f t="shared" si="9"/>
        <v>0.45747869599682917</v>
      </c>
      <c r="V28" s="62">
        <f t="shared" si="10"/>
        <v>0.5176872770511296</v>
      </c>
      <c r="W28" s="94">
        <v>2936</v>
      </c>
      <c r="X28" s="95">
        <v>71743</v>
      </c>
      <c r="Y28" s="95">
        <v>77044</v>
      </c>
      <c r="Z28" s="102">
        <v>151723</v>
      </c>
      <c r="AA28" s="86">
        <f t="shared" si="11"/>
        <v>0.01935105422381577</v>
      </c>
      <c r="AB28" s="86">
        <f t="shared" si="12"/>
        <v>0.47285513732262086</v>
      </c>
      <c r="AC28" s="96">
        <f t="shared" si="13"/>
        <v>0.5077938084535634</v>
      </c>
      <c r="AD28" s="94">
        <v>2992</v>
      </c>
      <c r="AE28" s="95">
        <v>72594</v>
      </c>
      <c r="AF28" s="95">
        <v>76609</v>
      </c>
      <c r="AG28" s="102">
        <v>152195</v>
      </c>
      <c r="AH28" s="111">
        <f t="shared" si="14"/>
        <v>1.9658990111370283</v>
      </c>
      <c r="AI28" s="111">
        <f t="shared" si="15"/>
        <v>47.69801898879727</v>
      </c>
      <c r="AJ28" s="112">
        <f t="shared" si="16"/>
        <v>50.33608200006571</v>
      </c>
    </row>
    <row r="29" spans="1:36" ht="12.75">
      <c r="A29" s="3" t="s">
        <v>70</v>
      </c>
      <c r="B29" s="11">
        <v>18805</v>
      </c>
      <c r="C29" s="11">
        <v>139690</v>
      </c>
      <c r="D29" s="11">
        <v>61680</v>
      </c>
      <c r="E29" s="12">
        <f t="shared" si="17"/>
        <v>220175</v>
      </c>
      <c r="F29" s="16">
        <f t="shared" si="18"/>
        <v>8.540933348472805</v>
      </c>
      <c r="G29" s="17">
        <f t="shared" si="19"/>
        <v>63.44498694220506</v>
      </c>
      <c r="H29" s="18">
        <f t="shared" si="20"/>
        <v>28.01407970932213</v>
      </c>
      <c r="I29" s="11">
        <v>24120</v>
      </c>
      <c r="J29" s="11">
        <v>124302</v>
      </c>
      <c r="K29" s="11">
        <v>72289</v>
      </c>
      <c r="L29" s="11">
        <f t="shared" si="21"/>
        <v>220711</v>
      </c>
      <c r="M29" s="16">
        <f t="shared" si="22"/>
        <v>10.92831802674085</v>
      </c>
      <c r="N29" s="17">
        <f t="shared" si="23"/>
        <v>56.31889665671398</v>
      </c>
      <c r="O29" s="18">
        <f t="shared" si="24"/>
        <v>32.752785316545165</v>
      </c>
      <c r="P29" s="57">
        <v>18198</v>
      </c>
      <c r="Q29" s="58">
        <v>142064</v>
      </c>
      <c r="R29" s="58">
        <v>60616</v>
      </c>
      <c r="S29" s="59">
        <v>220878</v>
      </c>
      <c r="T29" s="60">
        <f t="shared" si="8"/>
        <v>0.08238937331920788</v>
      </c>
      <c r="U29" s="61">
        <f t="shared" si="9"/>
        <v>0.643178587274423</v>
      </c>
      <c r="V29" s="62">
        <f t="shared" si="10"/>
        <v>0.2744320394063691</v>
      </c>
      <c r="W29" s="94">
        <v>15967</v>
      </c>
      <c r="X29" s="95">
        <v>139923</v>
      </c>
      <c r="Y29" s="95">
        <v>52200</v>
      </c>
      <c r="Z29" s="102">
        <v>208090</v>
      </c>
      <c r="AA29" s="86">
        <f t="shared" si="11"/>
        <v>0.07673122206737469</v>
      </c>
      <c r="AB29" s="86">
        <f t="shared" si="12"/>
        <v>0.6724157816329472</v>
      </c>
      <c r="AC29" s="96">
        <f t="shared" si="13"/>
        <v>0.250852996299678</v>
      </c>
      <c r="AD29" s="94">
        <v>16418</v>
      </c>
      <c r="AE29" s="95">
        <v>143789</v>
      </c>
      <c r="AF29" s="95">
        <v>50067</v>
      </c>
      <c r="AG29" s="102">
        <v>210274</v>
      </c>
      <c r="AH29" s="111">
        <f t="shared" si="14"/>
        <v>7.8079077774713</v>
      </c>
      <c r="AI29" s="111">
        <f t="shared" si="15"/>
        <v>68.38173050400906</v>
      </c>
      <c r="AJ29" s="112">
        <f t="shared" si="16"/>
        <v>23.810361718519644</v>
      </c>
    </row>
    <row r="30" spans="1:36" ht="12.75">
      <c r="A30" s="5" t="s">
        <v>71</v>
      </c>
      <c r="B30" s="11">
        <v>6694</v>
      </c>
      <c r="C30" s="11">
        <v>295745</v>
      </c>
      <c r="D30" s="11">
        <v>203598</v>
      </c>
      <c r="E30" s="12">
        <f t="shared" si="17"/>
        <v>506037</v>
      </c>
      <c r="F30" s="16">
        <f t="shared" si="18"/>
        <v>1.3228281726435023</v>
      </c>
      <c r="G30" s="17">
        <f t="shared" si="19"/>
        <v>58.44335493254446</v>
      </c>
      <c r="H30" s="18">
        <f t="shared" si="20"/>
        <v>40.23381689481204</v>
      </c>
      <c r="I30" s="11">
        <v>7365</v>
      </c>
      <c r="J30" s="11">
        <v>285143</v>
      </c>
      <c r="K30" s="11">
        <v>198966</v>
      </c>
      <c r="L30" s="11">
        <f t="shared" si="21"/>
        <v>491474</v>
      </c>
      <c r="M30" s="16">
        <f t="shared" si="22"/>
        <v>1.4985533314071549</v>
      </c>
      <c r="N30" s="17">
        <f t="shared" si="23"/>
        <v>58.01792159910799</v>
      </c>
      <c r="O30" s="18">
        <f t="shared" si="24"/>
        <v>40.483525069484855</v>
      </c>
      <c r="P30" s="63">
        <v>5708</v>
      </c>
      <c r="Q30" s="64">
        <v>295770</v>
      </c>
      <c r="R30" s="64">
        <v>205895</v>
      </c>
      <c r="S30" s="65">
        <v>507373</v>
      </c>
      <c r="T30" s="66">
        <f t="shared" si="8"/>
        <v>0.011250105937840602</v>
      </c>
      <c r="U30" s="67">
        <f t="shared" si="9"/>
        <v>0.5829439091161729</v>
      </c>
      <c r="V30" s="68">
        <f t="shared" si="10"/>
        <v>0.40580598494598646</v>
      </c>
      <c r="W30" s="97">
        <v>3925</v>
      </c>
      <c r="X30" s="98">
        <v>290594</v>
      </c>
      <c r="Y30" s="98">
        <v>193368</v>
      </c>
      <c r="Z30" s="103">
        <v>487887</v>
      </c>
      <c r="AA30" s="99">
        <f t="shared" si="11"/>
        <v>0.0080448956418187</v>
      </c>
      <c r="AB30" s="99">
        <f t="shared" si="12"/>
        <v>0.5956174278060289</v>
      </c>
      <c r="AC30" s="100">
        <f t="shared" si="13"/>
        <v>0.39633767655215246</v>
      </c>
      <c r="AD30" s="94">
        <v>4170</v>
      </c>
      <c r="AE30" s="95">
        <v>293523</v>
      </c>
      <c r="AF30" s="95">
        <v>191133</v>
      </c>
      <c r="AG30" s="102">
        <v>488826</v>
      </c>
      <c r="AH30" s="111">
        <f t="shared" si="14"/>
        <v>0.8530642805415424</v>
      </c>
      <c r="AI30" s="111">
        <f t="shared" si="15"/>
        <v>60.046519620478456</v>
      </c>
      <c r="AJ30" s="112">
        <f t="shared" si="16"/>
        <v>39.100416098980006</v>
      </c>
    </row>
    <row r="31" spans="1:36" ht="13.5">
      <c r="A31" s="6" t="s">
        <v>72</v>
      </c>
      <c r="B31" s="27">
        <v>268656</v>
      </c>
      <c r="C31" s="28">
        <v>3147560</v>
      </c>
      <c r="D31" s="28">
        <v>2339446</v>
      </c>
      <c r="E31" s="29">
        <f t="shared" si="17"/>
        <v>5755662</v>
      </c>
      <c r="F31" s="30">
        <f t="shared" si="18"/>
        <v>4.667682014683976</v>
      </c>
      <c r="G31" s="31">
        <f t="shared" si="19"/>
        <v>54.68632452704832</v>
      </c>
      <c r="H31" s="32">
        <f t="shared" si="20"/>
        <v>40.645993458267704</v>
      </c>
      <c r="I31" s="28">
        <v>342872</v>
      </c>
      <c r="J31" s="28">
        <v>3034558</v>
      </c>
      <c r="K31" s="28">
        <v>2369246</v>
      </c>
      <c r="L31" s="28">
        <f t="shared" si="21"/>
        <v>5746676</v>
      </c>
      <c r="M31" s="30">
        <f t="shared" si="22"/>
        <v>5.966440425734808</v>
      </c>
      <c r="N31" s="31">
        <f t="shared" si="23"/>
        <v>52.805447879783024</v>
      </c>
      <c r="O31" s="32">
        <f t="shared" si="24"/>
        <v>41.228111694482166</v>
      </c>
      <c r="P31" s="71">
        <v>256888</v>
      </c>
      <c r="Q31" s="72">
        <v>3166448</v>
      </c>
      <c r="R31" s="72">
        <v>2304620</v>
      </c>
      <c r="S31" s="73">
        <v>5727956</v>
      </c>
      <c r="T31" s="74">
        <f t="shared" si="8"/>
        <v>0.04484810986676574</v>
      </c>
      <c r="U31" s="75">
        <f t="shared" si="9"/>
        <v>0.552805922391862</v>
      </c>
      <c r="V31" s="75">
        <f t="shared" si="10"/>
        <v>0.4023459677413723</v>
      </c>
      <c r="W31" s="83">
        <v>214472</v>
      </c>
      <c r="X31" s="84">
        <v>3076105</v>
      </c>
      <c r="Y31" s="84">
        <v>2092045</v>
      </c>
      <c r="Z31" s="104">
        <v>5382622</v>
      </c>
      <c r="AA31" s="90">
        <f t="shared" si="11"/>
        <v>0.03984526500281833</v>
      </c>
      <c r="AB31" s="90">
        <f t="shared" si="12"/>
        <v>0.5714882077916673</v>
      </c>
      <c r="AC31" s="85">
        <f t="shared" si="13"/>
        <v>0.3886665272055143</v>
      </c>
      <c r="AD31" s="83">
        <v>218318</v>
      </c>
      <c r="AE31" s="84">
        <v>3119669</v>
      </c>
      <c r="AF31" s="84">
        <v>2027364</v>
      </c>
      <c r="AG31" s="104">
        <v>5365351</v>
      </c>
      <c r="AH31" s="113">
        <f t="shared" si="14"/>
        <v>4.069034812447499</v>
      </c>
      <c r="AI31" s="113">
        <f t="shared" si="15"/>
        <v>58.1447327490783</v>
      </c>
      <c r="AJ31" s="114">
        <f t="shared" si="16"/>
        <v>37.7862324384742</v>
      </c>
    </row>
    <row r="32" spans="1:36" ht="13.5">
      <c r="A32" s="39" t="s">
        <v>73</v>
      </c>
      <c r="B32" s="40"/>
      <c r="C32" s="40"/>
      <c r="D32" s="40"/>
      <c r="E32" s="41"/>
      <c r="F32" s="42"/>
      <c r="G32" s="43"/>
      <c r="H32" s="44"/>
      <c r="I32" s="40"/>
      <c r="J32" s="40"/>
      <c r="K32" s="40"/>
      <c r="L32" s="40"/>
      <c r="M32" s="42"/>
      <c r="N32" s="43"/>
      <c r="O32" s="44"/>
      <c r="P32" s="51">
        <v>249</v>
      </c>
      <c r="Q32" s="52">
        <v>5031</v>
      </c>
      <c r="R32" s="52">
        <v>47993</v>
      </c>
      <c r="S32" s="53">
        <v>53273</v>
      </c>
      <c r="T32" s="54">
        <f t="shared" si="8"/>
        <v>0.0046740375049274495</v>
      </c>
      <c r="U32" s="55">
        <f t="shared" si="9"/>
        <v>0.09443808308148594</v>
      </c>
      <c r="V32" s="56">
        <f t="shared" si="10"/>
        <v>0.9008878794135866</v>
      </c>
      <c r="W32" s="76">
        <v>254</v>
      </c>
      <c r="X32" s="76">
        <v>4216</v>
      </c>
      <c r="Y32" s="76">
        <v>47807</v>
      </c>
      <c r="Z32" s="76">
        <v>52277</v>
      </c>
      <c r="AA32" s="106">
        <f t="shared" si="11"/>
        <v>0.004858733286148784</v>
      </c>
      <c r="AB32" s="88">
        <f t="shared" si="12"/>
        <v>0.0806473210015877</v>
      </c>
      <c r="AC32" s="89">
        <f t="shared" si="13"/>
        <v>0.9144939457122635</v>
      </c>
      <c r="AD32" s="94">
        <v>257</v>
      </c>
      <c r="AE32" s="95">
        <v>4572</v>
      </c>
      <c r="AF32" s="95">
        <v>47941</v>
      </c>
      <c r="AG32" s="102">
        <v>52770</v>
      </c>
      <c r="AH32" s="111">
        <f t="shared" si="14"/>
        <v>0.4870191396626871</v>
      </c>
      <c r="AI32" s="111">
        <f t="shared" si="15"/>
        <v>8.664013644115975</v>
      </c>
      <c r="AJ32" s="112">
        <f t="shared" si="16"/>
        <v>90.84896721622133</v>
      </c>
    </row>
    <row r="33" spans="1:36" ht="13.5">
      <c r="A33" s="39" t="s">
        <v>74</v>
      </c>
      <c r="B33" s="40"/>
      <c r="C33" s="40"/>
      <c r="D33" s="40"/>
      <c r="E33" s="41"/>
      <c r="F33" s="42"/>
      <c r="G33" s="43"/>
      <c r="H33" s="44"/>
      <c r="I33" s="40"/>
      <c r="J33" s="40"/>
      <c r="K33" s="40"/>
      <c r="L33" s="40"/>
      <c r="M33" s="42"/>
      <c r="N33" s="43"/>
      <c r="O33" s="44"/>
      <c r="P33" s="57">
        <v>62</v>
      </c>
      <c r="Q33" s="58">
        <v>1579</v>
      </c>
      <c r="R33" s="58">
        <v>18327</v>
      </c>
      <c r="S33" s="59">
        <v>19968</v>
      </c>
      <c r="T33" s="60">
        <f t="shared" si="8"/>
        <v>0.0031049679487179485</v>
      </c>
      <c r="U33" s="61">
        <f t="shared" si="9"/>
        <v>0.07907652243589744</v>
      </c>
      <c r="V33" s="62">
        <f t="shared" si="10"/>
        <v>0.9178185096153846</v>
      </c>
      <c r="W33" s="76">
        <v>62</v>
      </c>
      <c r="X33" s="76">
        <v>1488</v>
      </c>
      <c r="Y33" s="76">
        <v>19035</v>
      </c>
      <c r="Z33" s="76">
        <v>20585</v>
      </c>
      <c r="AA33" s="107">
        <f t="shared" si="11"/>
        <v>0.0030119018702939033</v>
      </c>
      <c r="AB33" s="86">
        <f t="shared" si="12"/>
        <v>0.07228564488705368</v>
      </c>
      <c r="AC33" s="96">
        <f t="shared" si="13"/>
        <v>0.9247024532426524</v>
      </c>
      <c r="AD33" s="94">
        <v>87</v>
      </c>
      <c r="AE33" s="95">
        <v>1798</v>
      </c>
      <c r="AF33" s="95">
        <v>19554</v>
      </c>
      <c r="AG33" s="102">
        <v>21439</v>
      </c>
      <c r="AH33" s="111">
        <f t="shared" si="14"/>
        <v>0.4058025094454032</v>
      </c>
      <c r="AI33" s="111">
        <f t="shared" si="15"/>
        <v>8.386585195205</v>
      </c>
      <c r="AJ33" s="112">
        <f t="shared" si="16"/>
        <v>91.20761229534959</v>
      </c>
    </row>
    <row r="34" spans="1:36" ht="13.5">
      <c r="A34" s="39" t="s">
        <v>75</v>
      </c>
      <c r="B34" s="40"/>
      <c r="C34" s="40"/>
      <c r="D34" s="40"/>
      <c r="E34" s="41"/>
      <c r="F34" s="42"/>
      <c r="G34" s="43"/>
      <c r="H34" s="44"/>
      <c r="I34" s="40"/>
      <c r="J34" s="40"/>
      <c r="K34" s="40"/>
      <c r="L34" s="40"/>
      <c r="M34" s="42"/>
      <c r="N34" s="43"/>
      <c r="O34" s="44"/>
      <c r="P34" s="57">
        <v>506</v>
      </c>
      <c r="Q34" s="58">
        <v>22770</v>
      </c>
      <c r="R34" s="58">
        <v>26791</v>
      </c>
      <c r="S34" s="59">
        <v>50067</v>
      </c>
      <c r="T34" s="60">
        <f t="shared" si="8"/>
        <v>0.010106457347154813</v>
      </c>
      <c r="U34" s="61">
        <f t="shared" si="9"/>
        <v>0.4547905806219666</v>
      </c>
      <c r="V34" s="62">
        <f t="shared" si="10"/>
        <v>0.5351029620308786</v>
      </c>
      <c r="W34" s="76">
        <v>384</v>
      </c>
      <c r="X34" s="76">
        <v>20670</v>
      </c>
      <c r="Y34" s="76">
        <v>28017</v>
      </c>
      <c r="Z34" s="76">
        <v>49071</v>
      </c>
      <c r="AA34" s="107">
        <f t="shared" si="11"/>
        <v>0.007825395854985633</v>
      </c>
      <c r="AB34" s="86">
        <f t="shared" si="12"/>
        <v>0.42122638625664854</v>
      </c>
      <c r="AC34" s="96">
        <f t="shared" si="13"/>
        <v>0.5709482178883658</v>
      </c>
      <c r="AD34" s="94">
        <v>415</v>
      </c>
      <c r="AE34" s="95">
        <v>20474</v>
      </c>
      <c r="AF34" s="95">
        <v>28526</v>
      </c>
      <c r="AG34" s="102">
        <v>49415</v>
      </c>
      <c r="AH34" s="111">
        <f t="shared" si="14"/>
        <v>0.8398259637761814</v>
      </c>
      <c r="AI34" s="111">
        <f t="shared" si="15"/>
        <v>41.43276333097238</v>
      </c>
      <c r="AJ34" s="112">
        <f t="shared" si="16"/>
        <v>57.727410705251444</v>
      </c>
    </row>
    <row r="35" spans="1:36" ht="12.75">
      <c r="A35" s="7" t="s">
        <v>76</v>
      </c>
      <c r="B35" s="11">
        <v>826</v>
      </c>
      <c r="C35" s="11">
        <v>26543</v>
      </c>
      <c r="D35" s="11">
        <v>94740</v>
      </c>
      <c r="E35" s="12">
        <f t="shared" si="17"/>
        <v>122109</v>
      </c>
      <c r="F35" s="16">
        <f t="shared" si="18"/>
        <v>0.6764448156974506</v>
      </c>
      <c r="G35" s="17">
        <f t="shared" si="19"/>
        <v>21.737136492805607</v>
      </c>
      <c r="H35" s="18">
        <f t="shared" si="20"/>
        <v>77.58641869149695</v>
      </c>
      <c r="I35" s="11">
        <v>1556</v>
      </c>
      <c r="J35" s="11">
        <v>20338</v>
      </c>
      <c r="K35" s="11">
        <v>86991</v>
      </c>
      <c r="L35" s="11">
        <f t="shared" si="21"/>
        <v>108885</v>
      </c>
      <c r="M35" s="16">
        <f t="shared" si="22"/>
        <v>1.4290306286449006</v>
      </c>
      <c r="N35" s="17">
        <f t="shared" si="23"/>
        <v>18.67842218854755</v>
      </c>
      <c r="O35" s="18">
        <f t="shared" si="24"/>
        <v>79.89254718280755</v>
      </c>
      <c r="P35" s="57">
        <f>SUM(P32:P34)</f>
        <v>817</v>
      </c>
      <c r="Q35" s="58">
        <f>SUM(Q32:Q34)</f>
        <v>29380</v>
      </c>
      <c r="R35" s="58">
        <f>SUM(R32:R34)</f>
        <v>93111</v>
      </c>
      <c r="S35" s="59">
        <f>SUM(S32:S34)</f>
        <v>123308</v>
      </c>
      <c r="T35" s="60">
        <f t="shared" si="8"/>
        <v>0.006625685275894508</v>
      </c>
      <c r="U35" s="61">
        <f t="shared" si="9"/>
        <v>0.23826515716741817</v>
      </c>
      <c r="V35" s="62">
        <f t="shared" si="10"/>
        <v>0.7551091575566873</v>
      </c>
      <c r="W35" s="76"/>
      <c r="X35" s="76"/>
      <c r="Y35" s="76"/>
      <c r="Z35" s="76"/>
      <c r="AA35" s="107"/>
      <c r="AB35" s="86"/>
      <c r="AC35" s="96"/>
      <c r="AD35" s="94"/>
      <c r="AE35" s="95"/>
      <c r="AF35" s="95"/>
      <c r="AG35" s="102"/>
      <c r="AH35" s="111"/>
      <c r="AI35" s="111"/>
      <c r="AJ35" s="112"/>
    </row>
    <row r="36" spans="1:36" ht="12.75">
      <c r="A36" s="8" t="s">
        <v>77</v>
      </c>
      <c r="B36" s="11">
        <v>2049</v>
      </c>
      <c r="C36" s="11">
        <v>33534</v>
      </c>
      <c r="D36" s="11">
        <v>62258</v>
      </c>
      <c r="E36" s="12">
        <f t="shared" si="17"/>
        <v>97841</v>
      </c>
      <c r="F36" s="16">
        <f t="shared" si="18"/>
        <v>2.0942140820310504</v>
      </c>
      <c r="G36" s="17">
        <f t="shared" si="19"/>
        <v>34.27397512290349</v>
      </c>
      <c r="H36" s="18">
        <f t="shared" si="20"/>
        <v>63.63181079506546</v>
      </c>
      <c r="I36" s="11">
        <v>2011</v>
      </c>
      <c r="J36" s="11">
        <v>33968</v>
      </c>
      <c r="K36" s="11">
        <v>44466</v>
      </c>
      <c r="L36" s="11">
        <f t="shared" si="21"/>
        <v>80445</v>
      </c>
      <c r="M36" s="16">
        <f t="shared" si="22"/>
        <v>2.499844614332774</v>
      </c>
      <c r="N36" s="17">
        <f t="shared" si="23"/>
        <v>42.22512275467711</v>
      </c>
      <c r="O36" s="18">
        <f t="shared" si="24"/>
        <v>55.27503263099012</v>
      </c>
      <c r="P36" s="63">
        <v>1890</v>
      </c>
      <c r="Q36" s="64">
        <v>35460</v>
      </c>
      <c r="R36" s="64">
        <v>61557</v>
      </c>
      <c r="S36" s="65">
        <v>98907</v>
      </c>
      <c r="T36" s="66">
        <f t="shared" si="8"/>
        <v>0.019108859838029665</v>
      </c>
      <c r="U36" s="67">
        <f t="shared" si="9"/>
        <v>0.3585186083896994</v>
      </c>
      <c r="V36" s="68">
        <f t="shared" si="10"/>
        <v>0.6223725317722709</v>
      </c>
      <c r="W36" s="76">
        <v>1510</v>
      </c>
      <c r="X36" s="76">
        <v>36171</v>
      </c>
      <c r="Y36" s="76">
        <v>59869</v>
      </c>
      <c r="Z36" s="76">
        <v>97550</v>
      </c>
      <c r="AA36" s="108">
        <f t="shared" si="11"/>
        <v>0.015479241414659149</v>
      </c>
      <c r="AB36" s="99">
        <f t="shared" si="12"/>
        <v>0.37079446437724245</v>
      </c>
      <c r="AC36" s="100">
        <f t="shared" si="13"/>
        <v>0.6137262942080984</v>
      </c>
      <c r="AD36" s="94">
        <v>1546</v>
      </c>
      <c r="AE36" s="95">
        <v>37075</v>
      </c>
      <c r="AF36" s="95">
        <v>60227</v>
      </c>
      <c r="AG36" s="102">
        <v>98848</v>
      </c>
      <c r="AH36" s="111">
        <f t="shared" si="14"/>
        <v>1.5640174813855618</v>
      </c>
      <c r="AI36" s="111">
        <f t="shared" si="15"/>
        <v>37.50708157979929</v>
      </c>
      <c r="AJ36" s="112">
        <f t="shared" si="16"/>
        <v>60.928900938815154</v>
      </c>
    </row>
    <row r="37" spans="1:36" ht="13.5">
      <c r="A37" s="9" t="s">
        <v>78</v>
      </c>
      <c r="B37" s="27">
        <v>2875</v>
      </c>
      <c r="C37" s="28">
        <v>60077</v>
      </c>
      <c r="D37" s="28">
        <v>156998</v>
      </c>
      <c r="E37" s="29">
        <f t="shared" si="17"/>
        <v>219950</v>
      </c>
      <c r="F37" s="30">
        <f t="shared" si="18"/>
        <v>1.307115253466697</v>
      </c>
      <c r="G37" s="31">
        <f t="shared" si="19"/>
        <v>27.313934985223913</v>
      </c>
      <c r="H37" s="32">
        <f t="shared" si="20"/>
        <v>71.37894976130939</v>
      </c>
      <c r="I37" s="28">
        <v>3567</v>
      </c>
      <c r="J37" s="28">
        <v>54306</v>
      </c>
      <c r="K37" s="28">
        <v>131457</v>
      </c>
      <c r="L37" s="28">
        <f t="shared" si="21"/>
        <v>189330</v>
      </c>
      <c r="M37" s="30">
        <f t="shared" si="22"/>
        <v>1.8840120424655364</v>
      </c>
      <c r="N37" s="31">
        <f t="shared" si="23"/>
        <v>28.68325146569482</v>
      </c>
      <c r="O37" s="32">
        <f t="shared" si="24"/>
        <v>69.43273649183965</v>
      </c>
      <c r="P37" s="71">
        <v>2707</v>
      </c>
      <c r="Q37" s="72">
        <v>64840</v>
      </c>
      <c r="R37" s="72">
        <v>154668</v>
      </c>
      <c r="S37" s="73">
        <v>222215</v>
      </c>
      <c r="T37" s="69">
        <f t="shared" si="8"/>
        <v>0.012181895911617127</v>
      </c>
      <c r="U37" s="70">
        <f t="shared" si="9"/>
        <v>0.29178948315820263</v>
      </c>
      <c r="V37" s="70">
        <f t="shared" si="10"/>
        <v>0.6960286209301803</v>
      </c>
      <c r="W37" s="81">
        <v>2210</v>
      </c>
      <c r="X37" s="82">
        <v>62545</v>
      </c>
      <c r="Y37" s="82">
        <v>154728</v>
      </c>
      <c r="Z37" s="105">
        <v>219483</v>
      </c>
      <c r="AA37" s="87">
        <f t="shared" si="11"/>
        <v>0.010069116970334833</v>
      </c>
      <c r="AB37" s="87">
        <f t="shared" si="12"/>
        <v>0.28496512258352585</v>
      </c>
      <c r="AC37" s="91">
        <f t="shared" si="13"/>
        <v>0.7049657604461393</v>
      </c>
      <c r="AD37" s="81">
        <v>2305</v>
      </c>
      <c r="AE37" s="82">
        <v>63919</v>
      </c>
      <c r="AF37" s="82">
        <v>156248</v>
      </c>
      <c r="AG37" s="105">
        <v>222472</v>
      </c>
      <c r="AH37" s="115">
        <f t="shared" si="14"/>
        <v>1.0360854399654789</v>
      </c>
      <c r="AI37" s="115">
        <f t="shared" si="15"/>
        <v>28.731256068179366</v>
      </c>
      <c r="AJ37" s="116">
        <f t="shared" si="16"/>
        <v>70.23265849185516</v>
      </c>
    </row>
    <row r="38" spans="1:36" ht="13.5">
      <c r="A38" s="10" t="s">
        <v>79</v>
      </c>
      <c r="B38" s="27">
        <v>271531</v>
      </c>
      <c r="C38" s="28">
        <v>3207637</v>
      </c>
      <c r="D38" s="28">
        <v>2496444</v>
      </c>
      <c r="E38" s="29">
        <f t="shared" si="17"/>
        <v>5975612</v>
      </c>
      <c r="F38" s="30">
        <f t="shared" si="18"/>
        <v>4.543986456952024</v>
      </c>
      <c r="G38" s="31">
        <f t="shared" si="19"/>
        <v>53.67880310836781</v>
      </c>
      <c r="H38" s="32">
        <f t="shared" si="20"/>
        <v>41.777210434680164</v>
      </c>
      <c r="I38" s="28">
        <v>346439</v>
      </c>
      <c r="J38" s="28">
        <v>3088864</v>
      </c>
      <c r="K38" s="28">
        <v>2500703</v>
      </c>
      <c r="L38" s="28">
        <f t="shared" si="21"/>
        <v>5936006</v>
      </c>
      <c r="M38" s="30">
        <f t="shared" si="22"/>
        <v>5.836230623756108</v>
      </c>
      <c r="N38" s="31">
        <f t="shared" si="23"/>
        <v>52.03606600128099</v>
      </c>
      <c r="O38" s="32">
        <f t="shared" si="24"/>
        <v>42.1277033749629</v>
      </c>
      <c r="P38" s="71">
        <f>P31+P37</f>
        <v>259595</v>
      </c>
      <c r="Q38" s="72">
        <f>Q31+Q37</f>
        <v>3231288</v>
      </c>
      <c r="R38" s="72">
        <f>R31+R37</f>
        <v>2459288</v>
      </c>
      <c r="S38" s="73">
        <f>S31+S37</f>
        <v>5950171</v>
      </c>
      <c r="T38" s="74">
        <f t="shared" si="8"/>
        <v>0.04362815791344484</v>
      </c>
      <c r="U38" s="75">
        <f t="shared" si="9"/>
        <v>0.5430580062320898</v>
      </c>
      <c r="V38" s="75">
        <f t="shared" si="10"/>
        <v>0.41331383585446535</v>
      </c>
      <c r="W38" s="83">
        <f>W31+W37</f>
        <v>216682</v>
      </c>
      <c r="X38" s="84">
        <f>X31+X37</f>
        <v>3138650</v>
      </c>
      <c r="Y38" s="84">
        <f>Y31+Y37</f>
        <v>2246773</v>
      </c>
      <c r="Z38" s="104">
        <f>Z31+Z37</f>
        <v>5602105</v>
      </c>
      <c r="AA38" s="90">
        <f t="shared" si="11"/>
        <v>0.038678675247964825</v>
      </c>
      <c r="AB38" s="90">
        <f t="shared" si="12"/>
        <v>0.5602626155703972</v>
      </c>
      <c r="AC38" s="85">
        <f t="shared" si="13"/>
        <v>0.401058709181638</v>
      </c>
      <c r="AD38" s="117">
        <f>AD31+AD37</f>
        <v>220623</v>
      </c>
      <c r="AE38" s="118">
        <f>AE31+AE37</f>
        <v>3183588</v>
      </c>
      <c r="AF38" s="118">
        <f>AF31+AF37</f>
        <v>2183612</v>
      </c>
      <c r="AG38" s="119">
        <f>AG31+AG37</f>
        <v>5587823</v>
      </c>
      <c r="AH38" s="120">
        <f>AD38/AG38*100</f>
        <v>3.9482818263928547</v>
      </c>
      <c r="AI38" s="120">
        <f>AE38/AG38*100</f>
        <v>56.97367293130079</v>
      </c>
      <c r="AJ38" s="121">
        <f>AF38/AG38*100</f>
        <v>39.07804524230635</v>
      </c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AA39" s="80"/>
      <c r="AB39" s="80"/>
      <c r="AC39" s="8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MEN</cp:lastModifiedBy>
  <dcterms:created xsi:type="dcterms:W3CDTF">2000-02-17T16:28:14Z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